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C:\Users\ms\Desktop\"/>
    </mc:Choice>
  </mc:AlternateContent>
  <bookViews>
    <workbookView xWindow="0" yWindow="0" windowWidth="22395" windowHeight="10530" xr2:uid="{00000000-000D-0000-FFFF-FFFF00000000}"/>
  </bookViews>
  <sheets>
    <sheet name="Igangværende" sheetId="13" r:id="rId1"/>
    <sheet name="Optag" sheetId="4" r:id="rId2"/>
    <sheet name="Ny og gammel ordning Detail" sheetId="11" r:id="rId3"/>
    <sheet name="Aftaleformer" sheetId="14" r:id="rId4"/>
    <sheet name="Årsoversigt " sheetId="12" r:id="rId5"/>
  </sheets>
  <calcPr calcId="171027"/>
  <fileRecoveryPr repairLoad="1"/>
</workbook>
</file>

<file path=xl/calcChain.xml><?xml version="1.0" encoding="utf-8"?>
<calcChain xmlns="http://schemas.openxmlformats.org/spreadsheetml/2006/main">
  <c r="F6" i="11" l="1"/>
  <c r="F5" i="11" s="1"/>
  <c r="E6" i="11"/>
  <c r="E5" i="11"/>
  <c r="C19" i="4" l="1"/>
  <c r="C16" i="4"/>
  <c r="F40" i="11" l="1"/>
  <c r="F35" i="11"/>
  <c r="G27" i="11"/>
  <c r="G26" i="11"/>
  <c r="G41" i="11" l="1"/>
  <c r="E35" i="11"/>
  <c r="E25" i="11"/>
  <c r="C25" i="11"/>
  <c r="G18" i="11"/>
  <c r="G38" i="11"/>
  <c r="G37" i="11"/>
  <c r="G36" i="11"/>
  <c r="F14" i="11"/>
  <c r="E14" i="11"/>
  <c r="F7" i="11"/>
  <c r="E7" i="11"/>
  <c r="B7" i="11"/>
  <c r="F25" i="11"/>
  <c r="F28" i="11"/>
  <c r="G34" i="11" l="1"/>
  <c r="G31" i="11"/>
  <c r="G24" i="11"/>
  <c r="G13" i="11"/>
  <c r="G11" i="11"/>
  <c r="G12" i="11"/>
  <c r="C26" i="4"/>
  <c r="C18" i="14" l="1"/>
  <c r="G43" i="11"/>
  <c r="G44" i="11"/>
  <c r="G42" i="11"/>
  <c r="D25" i="11"/>
  <c r="B25" i="11"/>
  <c r="G25" i="11" s="1"/>
  <c r="G6" i="13"/>
  <c r="G39" i="11" l="1"/>
  <c r="B35" i="11"/>
  <c r="B28" i="11"/>
  <c r="B14" i="11"/>
  <c r="B6" i="11" l="1"/>
  <c r="B40" i="11"/>
  <c r="G30" i="11"/>
  <c r="G32" i="11"/>
  <c r="G33" i="11"/>
  <c r="G29" i="11"/>
  <c r="G22" i="11"/>
  <c r="G21" i="11"/>
  <c r="G23" i="11"/>
  <c r="G16" i="11"/>
  <c r="G17" i="11"/>
  <c r="G19" i="11"/>
  <c r="G20" i="11"/>
  <c r="G15" i="11"/>
  <c r="G9" i="11"/>
  <c r="G8" i="11"/>
  <c r="B5" i="11" l="1"/>
  <c r="C40" i="11"/>
  <c r="D40" i="11"/>
  <c r="E40" i="11"/>
  <c r="C35" i="11"/>
  <c r="D35" i="11"/>
  <c r="C28" i="11"/>
  <c r="D28" i="11"/>
  <c r="E28" i="11"/>
  <c r="C14" i="11"/>
  <c r="D14" i="11"/>
  <c r="C7" i="11"/>
  <c r="D7" i="11"/>
  <c r="G14" i="11" l="1"/>
  <c r="G7" i="11"/>
  <c r="G28" i="11"/>
  <c r="C6" i="11"/>
  <c r="C5" i="11" s="1"/>
  <c r="G35" i="11"/>
  <c r="D6" i="11"/>
  <c r="D5" i="11" s="1"/>
  <c r="G40" i="11"/>
  <c r="G5" i="11" l="1"/>
  <c r="H10" i="11" s="1"/>
  <c r="G6" i="11"/>
  <c r="H27" i="11" s="1"/>
  <c r="H18" i="11" l="1"/>
  <c r="H37" i="11"/>
  <c r="H38" i="11"/>
  <c r="H36" i="11"/>
  <c r="H34" i="11"/>
  <c r="H26" i="11"/>
  <c r="H24" i="11"/>
  <c r="H31" i="11"/>
  <c r="H11" i="11"/>
  <c r="H12" i="11"/>
  <c r="H13" i="11"/>
  <c r="H28" i="11"/>
  <c r="H25" i="11"/>
  <c r="H22" i="11"/>
  <c r="H14" i="11"/>
  <c r="B18" i="14"/>
  <c r="H6" i="11" l="1"/>
  <c r="H7" i="11"/>
  <c r="H8" i="11"/>
  <c r="H9" i="11"/>
  <c r="H15" i="11"/>
  <c r="H16" i="11"/>
  <c r="H17" i="11"/>
  <c r="H19" i="11"/>
  <c r="H20" i="11"/>
  <c r="H21" i="11"/>
  <c r="H23" i="11"/>
  <c r="H29" i="11"/>
  <c r="H30" i="11"/>
  <c r="H32" i="11"/>
  <c r="H33" i="11"/>
  <c r="H35" i="11"/>
  <c r="H39" i="11"/>
  <c r="H40" i="11"/>
  <c r="H41" i="11"/>
  <c r="H42" i="11"/>
  <c r="H43" i="11"/>
  <c r="H44" i="11"/>
  <c r="H5" i="11"/>
  <c r="D6" i="13" l="1"/>
  <c r="C14" i="4" l="1"/>
  <c r="C26" i="13"/>
  <c r="C24" i="13"/>
  <c r="C20" i="13"/>
  <c r="C28" i="4" l="1"/>
  <c r="D6" i="4" l="1"/>
  <c r="F6" i="13" l="1"/>
  <c r="E7" i="13" l="1"/>
  <c r="C21" i="4"/>
  <c r="C10" i="4"/>
  <c r="F6" i="4" l="1"/>
  <c r="C7" i="4" l="1"/>
  <c r="E7" i="4"/>
  <c r="C9" i="4"/>
  <c r="C11" i="4"/>
  <c r="C12" i="4"/>
  <c r="C13" i="4"/>
  <c r="C17" i="4"/>
  <c r="C18" i="4"/>
  <c r="C20" i="4"/>
  <c r="C22" i="4"/>
  <c r="C24" i="4"/>
  <c r="C25" i="4"/>
  <c r="C27" i="4"/>
  <c r="C29" i="4"/>
  <c r="C30" i="4"/>
  <c r="C31" i="4"/>
  <c r="C32" i="4"/>
  <c r="E32" i="4"/>
  <c r="C33" i="4"/>
  <c r="C34" i="4"/>
  <c r="E32" i="13" l="1"/>
  <c r="B6" i="13" l="1"/>
  <c r="C6" i="13" s="1"/>
  <c r="G6" i="4" l="1"/>
  <c r="E6" i="4" s="1"/>
  <c r="B6" i="4"/>
  <c r="C6" i="4" s="1"/>
  <c r="C34" i="13" l="1"/>
  <c r="C33" i="13"/>
  <c r="C32" i="13"/>
  <c r="C31" i="13"/>
  <c r="C30" i="13"/>
  <c r="C29" i="13"/>
  <c r="C28" i="13"/>
  <c r="C27" i="13"/>
  <c r="C25" i="13"/>
  <c r="C22" i="13"/>
  <c r="C21" i="13"/>
  <c r="C19" i="13"/>
  <c r="C18" i="13"/>
  <c r="C17" i="13"/>
  <c r="C16" i="13"/>
  <c r="C14" i="13"/>
  <c r="C13" i="13"/>
  <c r="C12" i="13"/>
  <c r="C11" i="13"/>
  <c r="C10" i="13"/>
  <c r="C9" i="13"/>
  <c r="C7" i="13"/>
  <c r="E6" i="13" l="1"/>
</calcChain>
</file>

<file path=xl/sharedStrings.xml><?xml version="1.0" encoding="utf-8"?>
<sst xmlns="http://schemas.openxmlformats.org/spreadsheetml/2006/main" count="228" uniqueCount="112">
  <si>
    <t>SKP</t>
  </si>
  <si>
    <t>%</t>
  </si>
  <si>
    <t>Aftaler</t>
  </si>
  <si>
    <t>Tekstil</t>
  </si>
  <si>
    <t>Tekstil, herretøj</t>
  </si>
  <si>
    <t>Tekstil, dametøj</t>
  </si>
  <si>
    <t>Byggemarked, værktøj og beslag</t>
  </si>
  <si>
    <t>Boghandel</t>
  </si>
  <si>
    <t>Farvehandel</t>
  </si>
  <si>
    <t>Fotohandel</t>
  </si>
  <si>
    <t>Guld, sølv og ure</t>
  </si>
  <si>
    <t>Glas, porcelæn og gaveartikler</t>
  </si>
  <si>
    <t>Legetøj og hobbyartikler</t>
  </si>
  <si>
    <t>Materialhandel</t>
  </si>
  <si>
    <t>Møbelhandel</t>
  </si>
  <si>
    <t>Radio/TV og multimedier</t>
  </si>
  <si>
    <t>Sko og læderartikler</t>
  </si>
  <si>
    <t>Sport og fritid</t>
  </si>
  <si>
    <t>Nærbutik</t>
  </si>
  <si>
    <t>Kapitalkædedrift</t>
  </si>
  <si>
    <t>Forbrugerelektronik</t>
  </si>
  <si>
    <t>Butiksmedhjælper</t>
  </si>
  <si>
    <t>Blomsterdekoratør</t>
  </si>
  <si>
    <t>Optik</t>
  </si>
  <si>
    <t>jan</t>
  </si>
  <si>
    <t>feb</t>
  </si>
  <si>
    <t>mar</t>
  </si>
  <si>
    <t>apr</t>
  </si>
  <si>
    <t>maj</t>
  </si>
  <si>
    <t>jun</t>
  </si>
  <si>
    <t>jul</t>
  </si>
  <si>
    <t>aug</t>
  </si>
  <si>
    <t>sep</t>
  </si>
  <si>
    <t>okt</t>
  </si>
  <si>
    <t>dec</t>
  </si>
  <si>
    <t>I alt</t>
  </si>
  <si>
    <t>nov</t>
  </si>
  <si>
    <t>Salgsassistent uden profil</t>
  </si>
  <si>
    <t>Køkken og bad</t>
  </si>
  <si>
    <t>Dekoratør/visual merchandiser</t>
  </si>
  <si>
    <t>Stormagasin</t>
  </si>
  <si>
    <t xml:space="preserve">Indgåede aftaler og optag i skolepraktik </t>
  </si>
  <si>
    <t>Salgsassistent med profil:</t>
  </si>
  <si>
    <t xml:space="preserve">Aftaler </t>
  </si>
  <si>
    <t>Dagligvarer (kolonial)</t>
  </si>
  <si>
    <t xml:space="preserve">Igangværende uddannelsesaftaler og elever i skolepraktik </t>
  </si>
  <si>
    <t xml:space="preserve">Musik, video og software </t>
  </si>
  <si>
    <t>Dekoratør/ visual merchandiser</t>
  </si>
  <si>
    <t>HG</t>
  </si>
  <si>
    <t xml:space="preserve">Indgåede aftaler fordelt på ny og gammel ordning </t>
  </si>
  <si>
    <t>Årsoversigter</t>
  </si>
  <si>
    <t xml:space="preserve">Elever igangværende i skolepraktik </t>
  </si>
  <si>
    <t xml:space="preserve">Elever igangværende uddannelsesaftaler </t>
  </si>
  <si>
    <t xml:space="preserve">Udviklingen på årsplan </t>
  </si>
  <si>
    <t xml:space="preserve">Elever optaget i skolepraktik </t>
  </si>
  <si>
    <t xml:space="preserve">De 2 diagrammer nedenfor viser udviklingen hen over et kalenderår for indgåelse af uddannelsesaftaler og optaget i skolepraktik. Mens opgørelsen ovenfor viser udviklingen "år til dato", dvs. samlet for alle måneder siden januar, viser diagrammerne optaget måned for måned. 
Uddannelsesaftalerne inden for detailhandelsuddannelsen påbegyndes typisk i august/september, hvoraf en del indgås i foråret.
Det største optag i skolepraktik er tilsvarende hidtil sket i juli måned, når HG/grundforløbet slutter. Indtil 2013 blev eleverne først optaget efter en karensperiode, mens eleverne i dag optages 1 måned efter, at de har afsluttet deres grundforløb. </t>
  </si>
  <si>
    <t>Udviklingen på årsplan</t>
  </si>
  <si>
    <t xml:space="preserve">De 4 oversigter nedenfor er baggrundsdata for de diagrammer som fremgår af fanearkene "Igangværende" og "Optag" </t>
  </si>
  <si>
    <t>Detailhandelsuddannelse i alt:</t>
  </si>
  <si>
    <t>Aftaler indgået efter nye regler</t>
  </si>
  <si>
    <t xml:space="preserve">De 2 diagrammer nedenfor viser udviklingen hen over et kalenderår for antallet af igangværende elever i henholdsvis uddannelsesaftaler og i skolepraktik. Hovedforløbet er 2 årigt, og igangværende elever vil derfor typisk omfatte 2 årgange af elever.
Uddannelsesaftalerne inden for detailhandelsuddannelsen påbegyndes typisk i august/september, og afsluttes tilsvarende i løbet af  sommeren.
Det største optag i skolepraktik er hidtil sket i juli måned, når det 2 årige HG/grundforløb slutter. </t>
  </si>
  <si>
    <t xml:space="preserve">I forbindelse med reformens ikraftrædelse pr. 1. august 2015 følger Uddannelsesnævnet, hvormange uddannelsesaftaler der indgås efter nye regler og hvormange der følger de gamle regler. En række elever med f.eks. et HG bevis har i visse tilfælde stadig mulighed for at indgå aftale efter gamle regler, og eleverne på gammel ordning er nedenfor opdelt på deres skolebaggrund (HG, Gymnasial eller anden baggrund).
Eleverne, der følger ny ordning, indplaceres fremover i henholdsvis ungespor og voksenspor og dernæst er ungespor opdelt i elever der starter direkte efter 9./10. klasse og elever, der f.eks. starter direkte på grundforløbets 2. del. De voksne skal desuden indplaceres i henholdsvise EUV 1, 2 og 3 og nogle aftaler omfatter i første omgang alene den obligatoriske realkompetencevurdering, RKV. 
Opgørelsen er baseret på data fra EASY P, hvor skolerne har registeret de forskellige elevtyper under ny ordning, hvorfor antallet afviger fra arkene Igangværende og Optag. Registreringer er ikke valideret yderligere. </t>
  </si>
  <si>
    <t>EUV3</t>
  </si>
  <si>
    <t>EUV2</t>
  </si>
  <si>
    <t>Salgsasisstent u profil</t>
  </si>
  <si>
    <t>Salgsassistent m profil</t>
  </si>
  <si>
    <t>EU9</t>
  </si>
  <si>
    <t>EU9 Mesterlære</t>
  </si>
  <si>
    <t>EU9+</t>
  </si>
  <si>
    <t>EU9+ GYM</t>
  </si>
  <si>
    <t>EU9+ Gym + Mesterlære</t>
  </si>
  <si>
    <t>EU9+ Gym + Talent</t>
  </si>
  <si>
    <t>EU9+ Mesterlære</t>
  </si>
  <si>
    <t xml:space="preserve">EU9+ Mesterlære + Talent </t>
  </si>
  <si>
    <t xml:space="preserve">EU9+ Talent </t>
  </si>
  <si>
    <t>EU9+ EUX</t>
  </si>
  <si>
    <t xml:space="preserve">EUV2 Gym </t>
  </si>
  <si>
    <t>RKV</t>
  </si>
  <si>
    <t xml:space="preserve">Anden baggrund </t>
  </si>
  <si>
    <t>HHX</t>
  </si>
  <si>
    <t>Stx, hf og htx</t>
  </si>
  <si>
    <t xml:space="preserve">Aftaler indgået efter gamle regler </t>
  </si>
  <si>
    <t xml:space="preserve">Aftaler i alt </t>
  </si>
  <si>
    <t xml:space="preserve">Indgåede aftaler </t>
  </si>
  <si>
    <t xml:space="preserve">Tabellen nedenfor viser antallet af igangværende aftaler og elever i skolepraktik. Samtidig er angivet den procentvise udvikling i forhold til samme tidspunkt i 2016. Antallet af igangværende aftaler og elever optaget i skolepraktik fortæller, hvormange elever der ved udgangen af måneden er i gang med enten en uddannelsesaftaler eller i skolepraktik, dvs. både 1. og 2. års elever, mens fanearket "Optag" viser antallet af indgåede aftaler og optaget i skolepraktik.
</t>
  </si>
  <si>
    <t xml:space="preserve">Tabellen nedenfor viser, hvor mange aftaler skolerne har registeret og hvor mange elever der er blevet optaget i skolepraktik. Samtidig er angivet den procentvise udvikling i forhold til samme periode i 2016. Tabellen fortæller dermed, hvor mange elever der er påbegyndt specialet/profilen i år, mens fanearket "Igangværende" viser antallet af igangværende aftaler/elever i skolepraktik. Specialet Salgsassistent har indtil til 1. august 2015 været trindelt med Butiksmedhjælper som trin 1, og alle skolepraktikelever på den gamle ordning skal optages på Butiksmedhjælper og dernæst igen, når de evt. fortsætter på trin 2. Derimod kan aftale indgås for trin 2 alene. Opgørelsen af optag i skolepraktik er derfor udtryk for det samlede optag af både 1. og 2. års elever. 
</t>
  </si>
  <si>
    <t>EU9 Talent</t>
  </si>
  <si>
    <t>EUV1</t>
  </si>
  <si>
    <t xml:space="preserve">EUV1 Talent </t>
  </si>
  <si>
    <t>EU9 EUX</t>
  </si>
  <si>
    <t xml:space="preserve">EU9+ EUX + Talent </t>
  </si>
  <si>
    <t xml:space="preserve">EUV2 Gym + Talent </t>
  </si>
  <si>
    <t>EUV2 GYM + Mesterlære + Talent</t>
  </si>
  <si>
    <t>EU9X+ Talent</t>
  </si>
  <si>
    <t xml:space="preserve">EU9+ GYM +Mesterlære + Talent </t>
  </si>
  <si>
    <t xml:space="preserve">EUV2 Talent </t>
  </si>
  <si>
    <t>Aftaleformer</t>
  </si>
  <si>
    <t xml:space="preserve">Delaftaler i Skolepraktik </t>
  </si>
  <si>
    <t xml:space="preserve">Korte aftaler </t>
  </si>
  <si>
    <t xml:space="preserve">Restlæreaftaler </t>
  </si>
  <si>
    <t>2017 Restlære 
efter SKP</t>
  </si>
  <si>
    <t>2016 Restlære 
efter SKP</t>
  </si>
  <si>
    <t xml:space="preserve">2016 Restlære
i øvrigt </t>
  </si>
  <si>
    <t xml:space="preserve">2017 Restlære
i øvrigt </t>
  </si>
  <si>
    <t xml:space="preserve">Nedenfor følges udviklingen i 4 udvalgte aftaleformer, der alle har det til fælles, at de kun er indgået for en mindre del af uddannelsens praktikperiode. 
A. Korte aftaler
En aftale, der omfatter mindst en praktikperiode og en skoleperiode, og hvor eleven efterfølgende kan søge optagelse i skolepraktik.
Disse aftaler indgår også i Uddannelsesnævnets almindelige opgørelse af indgåede og igangværende aftaler. 
B. Delaftaler med skolepraktikelever 
En aftale, der omfatter højst en praktikperiode, og hvor eleven fortsat er optaget i skolepraktik under aftalen.
Disse aftaler indgår ikke i Uddannelsesnævnets almindelige opgørelse af indgåede og igangværende aftaler, men eleverne indgår i opgørelsen af igangværende skolepraktikelever.
C. Restlæreaftaler 
En aftale, som omfatter resten af praktikken enten efter en anden uddannelsesaftale/et PiU ophold i udlandet eller efter en periode i skolepraktik.
Disse aftaler indgår også i Uddannelsesnævnets almindelige opgørelse af indgåede og igangværende aftaler.
</t>
  </si>
  <si>
    <t xml:space="preserve">EU9 Mesterlære + Talent </t>
  </si>
  <si>
    <t>EUV2 Mesterlære</t>
  </si>
  <si>
    <t>EUV3 Mesterlære</t>
  </si>
  <si>
    <t>EUV3 Talent</t>
  </si>
  <si>
    <t>31. august 2017/2016</t>
  </si>
  <si>
    <t>1. januar - 31. august 2017/2016</t>
  </si>
  <si>
    <t>31. august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</si>
</sst>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 #,##0.00_ ;_ * \-#,##0.00_ ;_ * &quot;-&quot;??_ ;_ @_ "/>
    <numFmt numFmtId="164" formatCode="_ * #,##0_ ;_ * \-#,##0_ ;_ * &quot;-&quot;??_ ;_ @_ "/>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10"/>
      <color theme="0"/>
      <name val="Arial"/>
      <family val="2"/>
    </font>
    <font>
      <sz val="10"/>
      <name val="Arial"/>
      <family val="2"/>
    </font>
    <font>
      <b/>
      <sz val="11"/>
      <color theme="1"/>
      <name val="Calibri"/>
      <family val="2"/>
      <scheme val="minor"/>
    </font>
    <font>
      <sz val="11"/>
      <color theme="0"/>
      <name val="Calibri"/>
      <family val="2"/>
      <scheme val="minor"/>
    </font>
    <font>
      <b/>
      <sz val="1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color theme="1"/>
      <name val="Arial"/>
      <family val="2"/>
    </font>
    <font>
      <sz val="11"/>
      <name val="Calibri"/>
      <family val="2"/>
      <scheme val="minor"/>
    </font>
    <font>
      <sz val="10"/>
      <name val="Arial"/>
      <family val="2"/>
    </font>
    <font>
      <b/>
      <sz val="11"/>
      <name val="Calibri"/>
      <family val="2"/>
      <scheme val="minor"/>
    </font>
    <font>
      <b/>
      <sz val="11"/>
      <color theme="1"/>
      <name val="Calibri"/>
      <family val="2"/>
    </font>
    <font>
      <sz val="12"/>
      <color theme="1"/>
      <name val="Calibri"/>
      <family val="2"/>
    </font>
    <font>
      <b/>
      <sz val="10"/>
      <color theme="1"/>
      <name val="Arial"/>
      <family val="2"/>
    </font>
    <font>
      <sz val="10"/>
      <color theme="1"/>
      <name val="Arial"/>
      <family val="2"/>
    </font>
    <font>
      <b/>
      <sz val="11"/>
      <name val="Calibri"/>
      <family val="2"/>
    </font>
    <font>
      <sz val="12"/>
      <name val="Calibri"/>
      <family val="2"/>
    </font>
    <font>
      <sz val="10"/>
      <color rgb="FFFF0000"/>
      <name val="Arial"/>
      <family val="2"/>
    </font>
    <font>
      <sz val="10"/>
      <color theme="1"/>
      <name val="Calibri"/>
      <family val="2"/>
      <scheme val="minor"/>
    </font>
    <font>
      <b/>
      <sz val="14"/>
      <name val="Arial"/>
      <family val="2"/>
    </font>
    <font>
      <sz val="12"/>
      <name val="Arial"/>
      <family val="2"/>
    </font>
    <font>
      <sz val="10"/>
      <name val="Arial"/>
      <family val="2"/>
    </font>
    <font>
      <sz val="10"/>
      <name val="Arial"/>
      <family val="2"/>
    </font>
    <font>
      <sz val="11"/>
      <name val="Calibri"/>
      <family val="2"/>
      <scheme val="minor"/>
    </font>
    <font>
      <sz val="11"/>
      <color rgb="FFFF0000"/>
      <name val="Calibri"/>
      <family val="2"/>
      <scheme val="minor"/>
    </font>
    <font>
      <b/>
      <sz val="1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b/>
      <sz val="14"/>
      <name val="Arial"/>
      <family val="2"/>
    </font>
    <font>
      <sz val="10"/>
      <name val="Arial"/>
      <family val="2"/>
    </font>
    <font>
      <b/>
      <sz val="10"/>
      <name val="Arial"/>
      <family val="2"/>
    </font>
    <font>
      <b/>
      <sz val="10"/>
      <color theme="0"/>
      <name val="Arial"/>
      <family val="2"/>
    </font>
    <font>
      <b/>
      <sz val="11"/>
      <color theme="1"/>
      <name val="Calibri"/>
      <family val="2"/>
      <scheme val="minor"/>
    </font>
    <font>
      <sz val="11"/>
      <color theme="1"/>
      <name val="Calibri"/>
      <family val="2"/>
      <scheme val="minor"/>
    </font>
    <font>
      <sz val="10"/>
      <color rgb="FFFF0000"/>
      <name val="Arial"/>
      <family val="2"/>
    </font>
    <font>
      <sz val="11"/>
      <name val="Calibri"/>
      <family val="2"/>
      <scheme val="minor"/>
    </font>
  </fonts>
  <fills count="42">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6" tint="0.79998168889431442"/>
        <bgColor indexed="65"/>
      </patternFill>
    </fill>
    <fill>
      <patternFill patternType="solid">
        <fgColor theme="6" tint="0.59999389629810485"/>
        <bgColor rgb="FF000000"/>
      </patternFill>
    </fill>
    <fill>
      <patternFill patternType="solid">
        <fgColor theme="6"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D08E"/>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6" tint="0.39997558519241921"/>
        <bgColor indexed="64"/>
      </patternFill>
    </fill>
    <fill>
      <patternFill patternType="solid">
        <fgColor theme="6" tint="0.39997558519241921"/>
        <bgColor rgb="FFFFFFFF"/>
      </patternFill>
    </fill>
    <fill>
      <patternFill patternType="solid">
        <fgColor rgb="FF70AD47"/>
        <bgColor indexed="64"/>
      </patternFill>
    </fill>
  </fills>
  <borders count="15">
    <border>
      <left/>
      <right/>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medium">
        <color indexed="64"/>
      </top>
      <bottom/>
      <diagonal/>
    </border>
  </borders>
  <cellStyleXfs count="47">
    <xf numFmtId="0" fontId="0" fillId="0" borderId="0"/>
    <xf numFmtId="43" fontId="13" fillId="0" borderId="0" applyFont="0" applyFill="0" applyBorder="0" applyAlignment="0" applyProtection="0"/>
    <xf numFmtId="0" fontId="8" fillId="6" borderId="0" applyNumberFormat="0" applyBorder="0" applyAlignment="0" applyProtection="0"/>
    <xf numFmtId="0" fontId="7" fillId="8"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4" fillId="17" borderId="7" applyNumberFormat="0" applyAlignment="0" applyProtection="0"/>
    <xf numFmtId="0" fontId="25" fillId="18" borderId="8" applyNumberFormat="0" applyAlignment="0" applyProtection="0"/>
    <xf numFmtId="0" fontId="26" fillId="18" borderId="7" applyNumberFormat="0" applyAlignment="0" applyProtection="0"/>
    <xf numFmtId="0" fontId="27" fillId="0" borderId="9" applyNumberFormat="0" applyFill="0" applyAlignment="0" applyProtection="0"/>
    <xf numFmtId="0" fontId="28" fillId="19" borderId="10"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4" fillId="0" borderId="12" applyNumberFormat="0" applyFill="0" applyAlignment="0" applyProtection="0"/>
    <xf numFmtId="0" fontId="1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15" fillId="38" borderId="0" applyNumberFormat="0" applyBorder="0" applyAlignment="0" applyProtection="0"/>
    <xf numFmtId="0" fontId="6" fillId="0" borderId="0"/>
    <xf numFmtId="0" fontId="6" fillId="20" borderId="11" applyNumberFormat="0" applyFont="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9" fontId="33" fillId="0" borderId="0" applyFont="0" applyFill="0" applyBorder="0" applyAlignment="0" applyProtection="0"/>
  </cellStyleXfs>
  <cellXfs count="249">
    <xf numFmtId="0" fontId="0" fillId="0" borderId="0" xfId="0"/>
    <xf numFmtId="0" fontId="10" fillId="0" borderId="0" xfId="0" applyFont="1"/>
    <xf numFmtId="0" fontId="0" fillId="2" borderId="0" xfId="0" applyFill="1"/>
    <xf numFmtId="0" fontId="0" fillId="2" borderId="0" xfId="0" applyFill="1" applyBorder="1"/>
    <xf numFmtId="0" fontId="12" fillId="3" borderId="0" xfId="0" applyFont="1" applyFill="1"/>
    <xf numFmtId="0" fontId="12" fillId="3" borderId="0" xfId="0" applyFont="1" applyFill="1" applyAlignment="1">
      <alignment horizontal="right"/>
    </xf>
    <xf numFmtId="3" fontId="0" fillId="2" borderId="0" xfId="0" applyNumberFormat="1" applyFill="1" applyBorder="1" applyAlignment="1">
      <alignment horizontal="right"/>
    </xf>
    <xf numFmtId="0" fontId="0" fillId="4" borderId="0" xfId="0" applyFill="1"/>
    <xf numFmtId="0" fontId="0" fillId="4" borderId="0" xfId="0" applyFill="1" applyBorder="1"/>
    <xf numFmtId="0" fontId="12" fillId="3" borderId="1" xfId="0" applyFont="1" applyFill="1" applyBorder="1" applyAlignment="1">
      <alignment horizontal="right"/>
    </xf>
    <xf numFmtId="0" fontId="12" fillId="3" borderId="0" xfId="0" applyFont="1" applyFill="1" applyBorder="1" applyAlignment="1">
      <alignment horizontal="right"/>
    </xf>
    <xf numFmtId="3" fontId="0" fillId="4" borderId="0" xfId="0" applyNumberFormat="1" applyFill="1" applyBorder="1" applyAlignment="1">
      <alignment horizontal="right"/>
    </xf>
    <xf numFmtId="0" fontId="9" fillId="4" borderId="0" xfId="0" applyFont="1" applyFill="1"/>
    <xf numFmtId="0" fontId="9" fillId="4" borderId="0" xfId="0" applyFont="1" applyFill="1" applyBorder="1"/>
    <xf numFmtId="0" fontId="9" fillId="2" borderId="0" xfId="0" applyFont="1" applyFill="1" applyBorder="1"/>
    <xf numFmtId="9" fontId="9" fillId="4" borderId="0" xfId="0" applyNumberFormat="1" applyFont="1" applyFill="1" applyBorder="1"/>
    <xf numFmtId="9" fontId="9" fillId="2" borderId="0" xfId="0" applyNumberFormat="1" applyFont="1" applyFill="1" applyBorder="1"/>
    <xf numFmtId="164" fontId="9" fillId="2" borderId="1" xfId="1" applyNumberFormat="1" applyFont="1" applyFill="1" applyBorder="1"/>
    <xf numFmtId="164" fontId="9" fillId="4" borderId="1" xfId="1" applyNumberFormat="1" applyFont="1" applyFill="1" applyBorder="1"/>
    <xf numFmtId="9" fontId="9" fillId="5" borderId="0" xfId="0" applyNumberFormat="1" applyFont="1" applyFill="1" applyBorder="1"/>
    <xf numFmtId="0" fontId="9" fillId="7" borderId="0" xfId="0" applyFont="1" applyFill="1" applyBorder="1"/>
    <xf numFmtId="9" fontId="9" fillId="7" borderId="0" xfId="0" applyNumberFormat="1" applyFont="1" applyFill="1" applyBorder="1"/>
    <xf numFmtId="0" fontId="7" fillId="8" borderId="0" xfId="3" applyBorder="1"/>
    <xf numFmtId="0" fontId="9" fillId="0" borderId="0" xfId="0" applyFont="1" applyAlignment="1">
      <alignment horizontal="left" vertical="top" wrapText="1"/>
    </xf>
    <xf numFmtId="0" fontId="0" fillId="0" borderId="0" xfId="0" applyAlignment="1">
      <alignment horizontal="center"/>
    </xf>
    <xf numFmtId="0" fontId="9" fillId="4" borderId="0" xfId="0" applyFont="1" applyFill="1" applyAlignment="1">
      <alignment horizontal="left" indent="1"/>
    </xf>
    <xf numFmtId="0" fontId="9" fillId="2" borderId="0" xfId="0" applyFont="1" applyFill="1" applyAlignment="1">
      <alignment horizontal="left" indent="1"/>
    </xf>
    <xf numFmtId="0" fontId="9" fillId="7" borderId="0" xfId="0" applyFont="1" applyFill="1" applyBorder="1" applyAlignment="1">
      <alignment horizontal="left" indent="1"/>
    </xf>
    <xf numFmtId="164" fontId="9" fillId="4" borderId="0" xfId="1" applyNumberFormat="1" applyFont="1" applyFill="1" applyBorder="1"/>
    <xf numFmtId="164" fontId="9" fillId="2" borderId="0" xfId="1" applyNumberFormat="1" applyFont="1" applyFill="1" applyBorder="1"/>
    <xf numFmtId="164" fontId="9" fillId="7" borderId="0" xfId="1" applyNumberFormat="1" applyFont="1" applyFill="1" applyBorder="1"/>
    <xf numFmtId="164" fontId="9" fillId="7" borderId="1" xfId="1" applyNumberFormat="1" applyFont="1" applyFill="1" applyBorder="1"/>
    <xf numFmtId="0" fontId="10" fillId="5" borderId="2" xfId="0" applyFont="1" applyFill="1" applyBorder="1"/>
    <xf numFmtId="0" fontId="0" fillId="0" borderId="0" xfId="0"/>
    <xf numFmtId="3" fontId="0" fillId="0" borderId="0" xfId="0" applyNumberFormat="1"/>
    <xf numFmtId="0" fontId="16" fillId="0" borderId="0" xfId="0" applyFont="1" applyAlignment="1"/>
    <xf numFmtId="0" fontId="10" fillId="0" borderId="0" xfId="0" applyFont="1" applyAlignment="1"/>
    <xf numFmtId="0" fontId="0" fillId="0" borderId="0" xfId="0"/>
    <xf numFmtId="0" fontId="10" fillId="2" borderId="0" xfId="0" applyFont="1" applyFill="1"/>
    <xf numFmtId="0" fontId="0" fillId="0" borderId="0" xfId="0"/>
    <xf numFmtId="3" fontId="31" fillId="4" borderId="0" xfId="0" applyNumberFormat="1" applyFont="1" applyFill="1" applyBorder="1" applyAlignment="1">
      <alignment horizontal="right"/>
    </xf>
    <xf numFmtId="0" fontId="31" fillId="0" borderId="0" xfId="0" applyFont="1"/>
    <xf numFmtId="3" fontId="31" fillId="2" borderId="0" xfId="0" applyNumberFormat="1" applyFont="1" applyFill="1" applyBorder="1" applyAlignment="1">
      <alignment horizontal="right"/>
    </xf>
    <xf numFmtId="0" fontId="0" fillId="0" borderId="0" xfId="0"/>
    <xf numFmtId="0" fontId="0" fillId="0" borderId="0" xfId="0"/>
    <xf numFmtId="3" fontId="32" fillId="4" borderId="0" xfId="3" applyNumberFormat="1" applyFont="1" applyFill="1"/>
    <xf numFmtId="3" fontId="32" fillId="4" borderId="0" xfId="3" applyNumberFormat="1" applyFont="1" applyFill="1" applyAlignment="1">
      <alignment horizontal="right"/>
    </xf>
    <xf numFmtId="3" fontId="9" fillId="4" borderId="0" xfId="0" applyNumberFormat="1" applyFont="1" applyFill="1" applyBorder="1" applyAlignment="1">
      <alignment horizontal="right"/>
    </xf>
    <xf numFmtId="0" fontId="7" fillId="8" borderId="0" xfId="3"/>
    <xf numFmtId="3" fontId="7" fillId="8" borderId="0" xfId="3" applyNumberFormat="1" applyBorder="1" applyAlignment="1">
      <alignment horizontal="right"/>
    </xf>
    <xf numFmtId="3" fontId="7" fillId="8" borderId="0" xfId="3"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5" fillId="13" borderId="0" xfId="5" applyFont="1" applyFill="1" applyBorder="1" applyAlignment="1">
      <alignment horizontal="right" textRotation="90"/>
    </xf>
    <xf numFmtId="0" fontId="14" fillId="39" borderId="0" xfId="4" applyFont="1" applyFill="1" applyBorder="1"/>
    <xf numFmtId="0" fontId="14" fillId="39" borderId="0" xfId="4" applyFont="1" applyFill="1" applyBorder="1" applyAlignment="1">
      <alignment horizontal="right"/>
    </xf>
    <xf numFmtId="0" fontId="37" fillId="4" borderId="0" xfId="0" applyFont="1" applyFill="1"/>
    <xf numFmtId="0" fontId="38" fillId="4" borderId="0" xfId="0" applyFont="1" applyFill="1" applyAlignment="1">
      <alignment horizontal="left" indent="1"/>
    </xf>
    <xf numFmtId="0" fontId="38" fillId="4" borderId="0" xfId="0" applyFont="1" applyFill="1"/>
    <xf numFmtId="0" fontId="31" fillId="4" borderId="0" xfId="0" applyFont="1" applyFill="1" applyAlignment="1">
      <alignment horizontal="left" indent="1"/>
    </xf>
    <xf numFmtId="0" fontId="37" fillId="39" borderId="0" xfId="0" applyFont="1" applyFill="1"/>
    <xf numFmtId="9" fontId="36" fillId="40" borderId="13" xfId="46" applyFont="1" applyFill="1" applyBorder="1" applyAlignment="1">
      <alignment horizontal="right"/>
    </xf>
    <xf numFmtId="9" fontId="14" fillId="39" borderId="0" xfId="46" applyFont="1" applyFill="1" applyBorder="1" applyAlignment="1">
      <alignment horizontal="right"/>
    </xf>
    <xf numFmtId="9" fontId="37" fillId="4" borderId="0" xfId="46" applyFont="1" applyFill="1"/>
    <xf numFmtId="9" fontId="38" fillId="4" borderId="0" xfId="46" applyFont="1" applyFill="1"/>
    <xf numFmtId="9" fontId="31" fillId="4" borderId="0" xfId="46" applyFont="1" applyFill="1"/>
    <xf numFmtId="9" fontId="37" fillId="39" borderId="0" xfId="46" applyFont="1" applyFill="1"/>
    <xf numFmtId="0" fontId="9" fillId="0" borderId="0" xfId="0" applyFont="1"/>
    <xf numFmtId="0" fontId="34" fillId="5" borderId="2" xfId="2" applyFont="1" applyFill="1" applyBorder="1"/>
    <xf numFmtId="164" fontId="34" fillId="5" borderId="2" xfId="2" applyNumberFormat="1" applyFont="1" applyFill="1" applyBorder="1"/>
    <xf numFmtId="9" fontId="34" fillId="5" borderId="2" xfId="46" applyNumberFormat="1" applyFont="1" applyFill="1" applyBorder="1"/>
    <xf numFmtId="9" fontId="34" fillId="5" borderId="2" xfId="2" applyNumberFormat="1" applyFont="1" applyFill="1" applyBorder="1"/>
    <xf numFmtId="164" fontId="34" fillId="5" borderId="3" xfId="1" applyNumberFormat="1" applyFont="1" applyFill="1" applyBorder="1"/>
    <xf numFmtId="164" fontId="9" fillId="0" borderId="0" xfId="0" applyNumberFormat="1" applyFont="1"/>
    <xf numFmtId="0" fontId="32" fillId="8" borderId="0" xfId="3" applyFont="1" applyAlignment="1">
      <alignment horizontal="left" indent="1"/>
    </xf>
    <xf numFmtId="164" fontId="32" fillId="8" borderId="0" xfId="1" applyNumberFormat="1" applyFont="1" applyFill="1" applyBorder="1"/>
    <xf numFmtId="9" fontId="32" fillId="8" borderId="0" xfId="3" applyNumberFormat="1" applyFont="1" applyBorder="1"/>
    <xf numFmtId="0" fontId="32" fillId="8" borderId="0" xfId="3" applyFont="1" applyBorder="1"/>
    <xf numFmtId="164" fontId="32" fillId="8" borderId="1" xfId="1" applyNumberFormat="1" applyFont="1" applyFill="1" applyBorder="1"/>
    <xf numFmtId="9" fontId="32" fillId="4" borderId="0" xfId="3" applyNumberFormat="1" applyFont="1" applyFill="1" applyBorder="1" applyAlignment="1">
      <alignment horizontal="left" indent="1"/>
    </xf>
    <xf numFmtId="164" fontId="32" fillId="4" borderId="0" xfId="1" applyNumberFormat="1" applyFont="1" applyFill="1" applyBorder="1"/>
    <xf numFmtId="9" fontId="32" fillId="4" borderId="0" xfId="3" applyNumberFormat="1" applyFont="1" applyFill="1" applyBorder="1"/>
    <xf numFmtId="164" fontId="32" fillId="4" borderId="1" xfId="1" applyNumberFormat="1" applyFont="1" applyFill="1" applyBorder="1"/>
    <xf numFmtId="0" fontId="32" fillId="5" borderId="0" xfId="2" applyFont="1" applyFill="1" applyBorder="1" applyAlignment="1">
      <alignment horizontal="left"/>
    </xf>
    <xf numFmtId="164" fontId="32" fillId="5" borderId="0" xfId="1" applyNumberFormat="1" applyFont="1" applyFill="1" applyBorder="1"/>
    <xf numFmtId="9" fontId="32" fillId="5" borderId="0" xfId="2" applyNumberFormat="1" applyFont="1" applyFill="1" applyBorder="1"/>
    <xf numFmtId="0" fontId="32" fillId="5" borderId="0" xfId="2" applyFont="1" applyFill="1" applyBorder="1"/>
    <xf numFmtId="164" fontId="32" fillId="5" borderId="1" xfId="1" applyNumberFormat="1" applyFont="1" applyFill="1" applyBorder="1"/>
    <xf numFmtId="0" fontId="32" fillId="4" borderId="0" xfId="2" applyFont="1" applyFill="1" applyBorder="1"/>
    <xf numFmtId="9" fontId="32" fillId="4" borderId="0" xfId="2" applyNumberFormat="1" applyFont="1" applyFill="1" applyBorder="1"/>
    <xf numFmtId="0" fontId="32" fillId="5" borderId="0" xfId="3" applyFont="1" applyFill="1"/>
    <xf numFmtId="164" fontId="32" fillId="5" borderId="0" xfId="1" applyNumberFormat="1" applyFont="1" applyFill="1"/>
    <xf numFmtId="9" fontId="32" fillId="5" borderId="0" xfId="3" applyNumberFormat="1" applyFont="1" applyFill="1"/>
    <xf numFmtId="3" fontId="4" fillId="8" borderId="0" xfId="3" applyNumberFormat="1" applyFont="1" applyBorder="1" applyAlignment="1">
      <alignment horizontal="right"/>
    </xf>
    <xf numFmtId="0" fontId="39" fillId="13" borderId="0" xfId="5" applyFont="1" applyFill="1" applyBorder="1"/>
    <xf numFmtId="0" fontId="39" fillId="13" borderId="0" xfId="5" applyFont="1" applyFill="1" applyBorder="1" applyAlignment="1">
      <alignment horizontal="right" textRotation="90"/>
    </xf>
    <xf numFmtId="0" fontId="39" fillId="13" borderId="0" xfId="5" applyFont="1" applyFill="1" applyBorder="1" applyAlignment="1">
      <alignment horizontal="right" textRotation="90" wrapText="1"/>
    </xf>
    <xf numFmtId="0" fontId="40" fillId="40" borderId="13" xfId="5" applyFont="1" applyFill="1" applyBorder="1"/>
    <xf numFmtId="0" fontId="40" fillId="40" borderId="13" xfId="5" applyFont="1" applyFill="1" applyBorder="1" applyAlignment="1">
      <alignment horizontal="right"/>
    </xf>
    <xf numFmtId="0" fontId="8" fillId="6" borderId="0" xfId="2" applyNumberFormat="1"/>
    <xf numFmtId="0" fontId="8" fillId="6" borderId="0" xfId="2"/>
    <xf numFmtId="0" fontId="14" fillId="6" borderId="0" xfId="2" applyFont="1"/>
    <xf numFmtId="3" fontId="32" fillId="8" borderId="0" xfId="3" applyNumberFormat="1" applyFont="1" applyBorder="1" applyAlignment="1">
      <alignment horizontal="right"/>
    </xf>
    <xf numFmtId="0" fontId="9" fillId="0" borderId="0" xfId="0" applyFont="1" applyAlignment="1">
      <alignment horizontal="left" wrapText="1"/>
    </xf>
    <xf numFmtId="0" fontId="0" fillId="0" borderId="0" xfId="0" applyAlignment="1">
      <alignment horizontal="left"/>
    </xf>
    <xf numFmtId="0" fontId="8" fillId="6" borderId="0" xfId="2" applyBorder="1"/>
    <xf numFmtId="3" fontId="8" fillId="6" borderId="0" xfId="2" applyNumberFormat="1" applyBorder="1" applyAlignment="1">
      <alignment horizontal="right"/>
    </xf>
    <xf numFmtId="0" fontId="6" fillId="6" borderId="0" xfId="42"/>
    <xf numFmtId="3" fontId="6" fillId="6" borderId="0" xfId="42" applyNumberFormat="1"/>
    <xf numFmtId="3" fontId="8" fillId="6" borderId="0" xfId="2" applyNumberFormat="1" applyBorder="1"/>
    <xf numFmtId="0" fontId="37" fillId="4" borderId="0" xfId="0" applyFont="1" applyFill="1" applyAlignment="1">
      <alignment horizontal="left"/>
    </xf>
    <xf numFmtId="9" fontId="41" fillId="4" borderId="0" xfId="0" applyNumberFormat="1" applyFont="1" applyFill="1" applyBorder="1"/>
    <xf numFmtId="9" fontId="41" fillId="2" borderId="0" xfId="0" applyNumberFormat="1" applyFont="1" applyFill="1" applyBorder="1"/>
    <xf numFmtId="9" fontId="9" fillId="4" borderId="0" xfId="46" applyFont="1" applyFill="1"/>
    <xf numFmtId="9" fontId="10" fillId="4" borderId="0" xfId="46" applyFont="1" applyFill="1"/>
    <xf numFmtId="0" fontId="8" fillId="6" borderId="0" xfId="2" applyAlignment="1">
      <alignment horizontal="left" indent="1"/>
    </xf>
    <xf numFmtId="0" fontId="3" fillId="6" borderId="0" xfId="2" applyNumberFormat="1" applyFont="1"/>
    <xf numFmtId="0" fontId="31" fillId="4" borderId="0" xfId="0" applyFont="1" applyFill="1"/>
    <xf numFmtId="0" fontId="14" fillId="6" borderId="0" xfId="2" applyNumberFormat="1" applyFont="1"/>
    <xf numFmtId="0" fontId="6" fillId="6" borderId="0" xfId="42" applyNumberFormat="1" applyAlignment="1">
      <alignment horizontal="center"/>
    </xf>
    <xf numFmtId="0" fontId="7" fillId="8" borderId="0" xfId="3" applyAlignment="1">
      <alignment horizontal="center"/>
    </xf>
    <xf numFmtId="0" fontId="12" fillId="3" borderId="0" xfId="0" applyFont="1" applyFill="1" applyAlignment="1">
      <alignment horizontal="center"/>
    </xf>
    <xf numFmtId="0" fontId="8" fillId="6" borderId="0" xfId="2" applyAlignment="1">
      <alignment horizontal="center"/>
    </xf>
    <xf numFmtId="0" fontId="9" fillId="4" borderId="0" xfId="0" applyFont="1" applyFill="1" applyBorder="1" applyAlignment="1">
      <alignment horizontal="center" vertical="top"/>
    </xf>
    <xf numFmtId="0" fontId="9" fillId="2" borderId="0" xfId="0" applyFont="1" applyFill="1" applyAlignment="1">
      <alignment horizontal="center" vertical="top"/>
    </xf>
    <xf numFmtId="0" fontId="9" fillId="4" borderId="0" xfId="0" applyFont="1" applyFill="1" applyAlignment="1">
      <alignment horizontal="center" vertical="top"/>
    </xf>
    <xf numFmtId="0" fontId="7" fillId="8" borderId="0" xfId="3" applyAlignment="1">
      <alignment horizontal="center" vertical="top"/>
    </xf>
    <xf numFmtId="0" fontId="8" fillId="6" borderId="0" xfId="2" applyAlignment="1">
      <alignment horizontal="center" vertical="top"/>
    </xf>
    <xf numFmtId="0" fontId="9" fillId="4" borderId="0" xfId="0" applyFont="1" applyFill="1" applyBorder="1" applyAlignment="1">
      <alignment horizontal="center"/>
    </xf>
    <xf numFmtId="0" fontId="9" fillId="2" borderId="0" xfId="0" applyFont="1" applyFill="1" applyAlignment="1">
      <alignment horizontal="center"/>
    </xf>
    <xf numFmtId="0" fontId="9" fillId="4" borderId="0" xfId="0" applyFont="1" applyFill="1" applyAlignment="1">
      <alignment horizontal="center"/>
    </xf>
    <xf numFmtId="0" fontId="5" fillId="4" borderId="0" xfId="3" applyFont="1" applyFill="1" applyAlignment="1">
      <alignment horizontal="center"/>
    </xf>
    <xf numFmtId="0" fontId="6" fillId="6" borderId="0" xfId="42" applyAlignment="1">
      <alignment horizontal="center"/>
    </xf>
    <xf numFmtId="0" fontId="42" fillId="6" borderId="0" xfId="2" applyFont="1" applyAlignment="1">
      <alignment wrapText="1"/>
    </xf>
    <xf numFmtId="0" fontId="42" fillId="8" borderId="0" xfId="3" applyFont="1" applyAlignment="1">
      <alignment horizontal="left" wrapText="1"/>
    </xf>
    <xf numFmtId="0" fontId="42" fillId="8" borderId="0" xfId="3" applyFont="1" applyAlignment="1">
      <alignment wrapText="1"/>
    </xf>
    <xf numFmtId="0" fontId="8" fillId="6" borderId="0" xfId="2" applyAlignment="1">
      <alignment horizontal="center" vertical="center"/>
    </xf>
    <xf numFmtId="0" fontId="2" fillId="8" borderId="0" xfId="3" applyFont="1" applyAlignment="1">
      <alignment horizontal="center" vertical="center"/>
    </xf>
    <xf numFmtId="0" fontId="7" fillId="8" borderId="0" xfId="3" applyAlignment="1">
      <alignment horizontal="center" vertical="center"/>
    </xf>
    <xf numFmtId="0" fontId="44" fillId="0" borderId="0" xfId="0" applyFont="1"/>
    <xf numFmtId="0" fontId="46" fillId="0" borderId="0" xfId="0" applyFont="1"/>
    <xf numFmtId="0" fontId="47" fillId="0" borderId="0" xfId="0" applyFont="1"/>
    <xf numFmtId="0" fontId="48" fillId="0" borderId="0" xfId="0" applyFont="1" applyFill="1" applyBorder="1"/>
    <xf numFmtId="0" fontId="48" fillId="0" borderId="0" xfId="0" applyFont="1"/>
    <xf numFmtId="0" fontId="49" fillId="0" borderId="0" xfId="30" applyFont="1" applyFill="1" applyBorder="1"/>
    <xf numFmtId="0" fontId="50" fillId="41" borderId="0" xfId="30" applyFont="1" applyFill="1" applyAlignment="1">
      <alignment horizontal="right"/>
    </xf>
    <xf numFmtId="0" fontId="51" fillId="0" borderId="0" xfId="2" applyFont="1" applyFill="1" applyBorder="1" applyAlignment="1">
      <alignment horizontal="left"/>
    </xf>
    <xf numFmtId="0" fontId="51" fillId="6" borderId="0" xfId="2" applyFont="1" applyAlignment="1">
      <alignment horizontal="right"/>
    </xf>
    <xf numFmtId="0" fontId="51" fillId="0" borderId="0" xfId="3" applyFont="1" applyFill="1" applyBorder="1"/>
    <xf numFmtId="0" fontId="51" fillId="8" borderId="0" xfId="3" applyFont="1" applyAlignment="1">
      <alignment horizontal="right"/>
    </xf>
    <xf numFmtId="0" fontId="51" fillId="0" borderId="0" xfId="2" applyFont="1" applyFill="1" applyBorder="1"/>
    <xf numFmtId="3" fontId="51" fillId="6" borderId="0" xfId="2" applyNumberFormat="1" applyFont="1" applyAlignment="1">
      <alignment horizontal="right"/>
    </xf>
    <xf numFmtId="0" fontId="50" fillId="0" borderId="0" xfId="3" applyFont="1" applyFill="1" applyBorder="1"/>
    <xf numFmtId="3" fontId="50" fillId="41" borderId="0" xfId="3" applyNumberFormat="1" applyFont="1" applyFill="1" applyAlignment="1">
      <alignment horizontal="right"/>
    </xf>
    <xf numFmtId="0" fontId="52" fillId="0" borderId="0" xfId="3" applyFont="1" applyFill="1" applyBorder="1"/>
    <xf numFmtId="0" fontId="46" fillId="0" borderId="0" xfId="0" applyFont="1" applyFill="1" applyBorder="1" applyAlignment="1">
      <alignment horizontal="left"/>
    </xf>
    <xf numFmtId="0" fontId="46" fillId="0" borderId="0" xfId="0" applyNumberFormat="1" applyFont="1" applyFill="1" applyBorder="1"/>
    <xf numFmtId="0" fontId="46" fillId="0" borderId="0" xfId="0" applyFont="1" applyFill="1" applyBorder="1"/>
    <xf numFmtId="0" fontId="50" fillId="0" borderId="0" xfId="0" applyFont="1" applyFill="1" applyBorder="1" applyAlignment="1">
      <alignment horizontal="left"/>
    </xf>
    <xf numFmtId="0" fontId="50" fillId="0" borderId="0" xfId="0" applyNumberFormat="1" applyFont="1" applyFill="1" applyBorder="1"/>
    <xf numFmtId="164" fontId="9" fillId="4" borderId="14" xfId="1" applyNumberFormat="1" applyFont="1" applyFill="1" applyBorder="1"/>
    <xf numFmtId="0" fontId="1" fillId="6" borderId="0" xfId="2" applyNumberFormat="1" applyFont="1"/>
    <xf numFmtId="9" fontId="6" fillId="6" borderId="0" xfId="42" applyNumberFormat="1" applyBorder="1"/>
    <xf numFmtId="0" fontId="10" fillId="0" borderId="0" xfId="0" applyFont="1" applyAlignment="1">
      <alignment horizontal="center" vertical="center"/>
    </xf>
    <xf numFmtId="0" fontId="9" fillId="0" borderId="0" xfId="0" applyFont="1" applyAlignment="1">
      <alignment horizontal="left" vertical="top" wrapText="1"/>
    </xf>
    <xf numFmtId="0" fontId="11" fillId="0" borderId="0" xfId="0" applyFont="1" applyAlignment="1">
      <alignment horizontal="center"/>
    </xf>
    <xf numFmtId="0" fontId="9" fillId="0" borderId="0" xfId="0" applyFont="1"/>
    <xf numFmtId="0" fontId="12" fillId="3" borderId="0" xfId="0" applyFont="1" applyFill="1" applyBorder="1" applyAlignment="1">
      <alignment horizontal="center"/>
    </xf>
    <xf numFmtId="0" fontId="12" fillId="3" borderId="1" xfId="0" applyFont="1" applyFill="1" applyBorder="1" applyAlignment="1">
      <alignment horizontal="center"/>
    </xf>
    <xf numFmtId="0" fontId="10" fillId="0" borderId="0" xfId="0" applyFont="1" applyAlignment="1">
      <alignment horizontal="center"/>
    </xf>
    <xf numFmtId="0" fontId="45" fillId="0" borderId="0" xfId="0" applyFont="1" applyAlignment="1">
      <alignment horizontal="left" vertical="top" wrapText="1"/>
    </xf>
    <xf numFmtId="0" fontId="43" fillId="0" borderId="0" xfId="0" applyFont="1" applyAlignment="1">
      <alignment horizontal="center" vertical="center" wrapText="1"/>
    </xf>
    <xf numFmtId="0" fontId="9" fillId="0" borderId="0" xfId="0" applyFont="1" applyAlignment="1">
      <alignment horizontal="left" wrapText="1"/>
    </xf>
    <xf numFmtId="0" fontId="0" fillId="0" borderId="0" xfId="0" applyAlignment="1">
      <alignment horizontal="left"/>
    </xf>
    <xf numFmtId="0" fontId="53" fillId="0" borderId="0" xfId="0" applyFont="1" applyAlignment="1">
      <alignment horizontal="center" vertical="center"/>
    </xf>
    <xf numFmtId="0" fontId="54" fillId="0" borderId="0" xfId="0" applyFont="1"/>
    <xf numFmtId="0" fontId="54" fillId="0" borderId="0" xfId="0" applyFont="1" applyAlignment="1">
      <alignment horizontal="left" vertical="top" wrapText="1"/>
    </xf>
    <xf numFmtId="0" fontId="54" fillId="0" borderId="0" xfId="0" applyFont="1" applyAlignment="1">
      <alignment horizontal="left" vertical="top" wrapText="1"/>
    </xf>
    <xf numFmtId="0" fontId="55" fillId="0" borderId="0" xfId="0" applyFont="1" applyAlignment="1">
      <alignment horizontal="center" vertical="center"/>
    </xf>
    <xf numFmtId="0" fontId="55" fillId="0" borderId="0" xfId="0" applyFont="1" applyAlignment="1"/>
    <xf numFmtId="0" fontId="56" fillId="3" borderId="0" xfId="0" applyFont="1" applyFill="1"/>
    <xf numFmtId="0" fontId="56" fillId="3" borderId="0" xfId="0" applyFont="1" applyFill="1" applyBorder="1" applyAlignment="1">
      <alignment horizontal="center"/>
    </xf>
    <xf numFmtId="0" fontId="56" fillId="3" borderId="1" xfId="0" applyFont="1" applyFill="1" applyBorder="1" applyAlignment="1">
      <alignment horizontal="center"/>
    </xf>
    <xf numFmtId="0" fontId="54" fillId="0" borderId="0" xfId="0" applyFont="1" applyAlignment="1"/>
    <xf numFmtId="0" fontId="56" fillId="3" borderId="0" xfId="0" applyFont="1" applyFill="1" applyBorder="1" applyAlignment="1">
      <alignment horizontal="right"/>
    </xf>
    <xf numFmtId="0" fontId="56" fillId="3" borderId="1" xfId="0" applyFont="1" applyFill="1" applyBorder="1" applyAlignment="1">
      <alignment horizontal="right"/>
    </xf>
    <xf numFmtId="0" fontId="57" fillId="5" borderId="2" xfId="2" applyFont="1" applyFill="1" applyBorder="1"/>
    <xf numFmtId="164" fontId="57" fillId="5" borderId="2" xfId="2" applyNumberFormat="1" applyFont="1" applyFill="1" applyBorder="1"/>
    <xf numFmtId="9" fontId="57" fillId="5" borderId="2" xfId="3" applyNumberFormat="1" applyFont="1" applyFill="1" applyBorder="1"/>
    <xf numFmtId="9" fontId="57" fillId="5" borderId="2" xfId="2" applyNumberFormat="1" applyFont="1" applyFill="1" applyBorder="1"/>
    <xf numFmtId="164" fontId="57" fillId="5" borderId="3" xfId="1" applyNumberFormat="1" applyFont="1" applyFill="1" applyBorder="1"/>
    <xf numFmtId="1" fontId="55" fillId="5" borderId="2" xfId="0" applyNumberFormat="1" applyFont="1" applyFill="1" applyBorder="1"/>
    <xf numFmtId="0" fontId="54" fillId="4" borderId="0" xfId="0" applyFont="1" applyFill="1"/>
    <xf numFmtId="164" fontId="54" fillId="4" borderId="0" xfId="1" applyNumberFormat="1" applyFont="1" applyFill="1" applyBorder="1"/>
    <xf numFmtId="9" fontId="54" fillId="4" borderId="0" xfId="0" applyNumberFormat="1" applyFont="1" applyFill="1" applyBorder="1"/>
    <xf numFmtId="0" fontId="54" fillId="4" borderId="0" xfId="0" applyFont="1" applyFill="1" applyBorder="1"/>
    <xf numFmtId="164" fontId="54" fillId="4" borderId="1" xfId="1" applyNumberFormat="1" applyFont="1" applyFill="1" applyBorder="1"/>
    <xf numFmtId="0" fontId="55" fillId="2" borderId="0" xfId="0" applyFont="1" applyFill="1"/>
    <xf numFmtId="164" fontId="54" fillId="2" borderId="0" xfId="1" applyNumberFormat="1" applyFont="1" applyFill="1" applyBorder="1"/>
    <xf numFmtId="164" fontId="54" fillId="5" borderId="0" xfId="0" applyNumberFormat="1" applyFont="1" applyFill="1" applyBorder="1"/>
    <xf numFmtId="0" fontId="54" fillId="2" borderId="0" xfId="0" applyFont="1" applyFill="1" applyBorder="1"/>
    <xf numFmtId="9" fontId="58" fillId="8" borderId="0" xfId="43" applyNumberFormat="1" applyFont="1" applyBorder="1"/>
    <xf numFmtId="164" fontId="54" fillId="2" borderId="1" xfId="1" applyNumberFormat="1" applyFont="1" applyFill="1" applyBorder="1"/>
    <xf numFmtId="0" fontId="54" fillId="4" borderId="0" xfId="0" applyFont="1" applyFill="1" applyAlignment="1">
      <alignment horizontal="left" indent="1"/>
    </xf>
    <xf numFmtId="164" fontId="54" fillId="4" borderId="0" xfId="0" applyNumberFormat="1" applyFont="1" applyFill="1" applyBorder="1"/>
    <xf numFmtId="164" fontId="54" fillId="0" borderId="0" xfId="0" applyNumberFormat="1" applyFont="1"/>
    <xf numFmtId="0" fontId="54" fillId="2" borderId="0" xfId="0" applyFont="1" applyFill="1" applyAlignment="1">
      <alignment horizontal="left" indent="1"/>
    </xf>
    <xf numFmtId="9" fontId="54" fillId="2" borderId="0" xfId="0" applyNumberFormat="1" applyFont="1" applyFill="1" applyBorder="1"/>
    <xf numFmtId="0" fontId="59" fillId="4" borderId="0" xfId="0" applyFont="1" applyFill="1" applyBorder="1"/>
    <xf numFmtId="0" fontId="59" fillId="2" borderId="0" xfId="0" applyFont="1" applyFill="1" applyBorder="1"/>
    <xf numFmtId="0" fontId="58" fillId="8" borderId="0" xfId="3" applyFont="1" applyAlignment="1">
      <alignment horizontal="left" indent="1"/>
    </xf>
    <xf numFmtId="164" fontId="60" fillId="8" borderId="0" xfId="1" applyNumberFormat="1" applyFont="1" applyFill="1" applyBorder="1"/>
    <xf numFmtId="9" fontId="58" fillId="8" borderId="0" xfId="3" applyNumberFormat="1" applyFont="1" applyBorder="1"/>
    <xf numFmtId="0" fontId="60" fillId="8" borderId="0" xfId="3" applyFont="1" applyBorder="1"/>
    <xf numFmtId="164" fontId="60" fillId="8" borderId="1" xfId="1" applyNumberFormat="1" applyFont="1" applyFill="1" applyBorder="1"/>
    <xf numFmtId="0" fontId="54" fillId="7" borderId="0" xfId="0" applyFont="1" applyFill="1" applyBorder="1" applyAlignment="1">
      <alignment horizontal="left" indent="1"/>
    </xf>
    <xf numFmtId="164" fontId="54" fillId="7" borderId="0" xfId="1" applyNumberFormat="1" applyFont="1" applyFill="1" applyBorder="1"/>
    <xf numFmtId="9" fontId="54" fillId="7" borderId="0" xfId="0" applyNumberFormat="1" applyFont="1" applyFill="1" applyBorder="1"/>
    <xf numFmtId="0" fontId="54" fillId="7" borderId="0" xfId="0" applyFont="1" applyFill="1" applyBorder="1"/>
    <xf numFmtId="164" fontId="54" fillId="7" borderId="1" xfId="1" applyNumberFormat="1" applyFont="1" applyFill="1" applyBorder="1"/>
    <xf numFmtId="9" fontId="58" fillId="4" borderId="0" xfId="3" applyNumberFormat="1" applyFont="1" applyFill="1" applyBorder="1" applyAlignment="1">
      <alignment horizontal="left" indent="1"/>
    </xf>
    <xf numFmtId="164" fontId="60" fillId="4" borderId="0" xfId="1" applyNumberFormat="1" applyFont="1" applyFill="1" applyBorder="1"/>
    <xf numFmtId="9" fontId="58" fillId="4" borderId="0" xfId="3" applyNumberFormat="1" applyFont="1" applyFill="1" applyBorder="1"/>
    <xf numFmtId="9" fontId="60" fillId="4" borderId="0" xfId="3" applyNumberFormat="1" applyFont="1" applyFill="1" applyBorder="1"/>
    <xf numFmtId="164" fontId="60" fillId="4" borderId="1" xfId="1" applyNumberFormat="1" applyFont="1" applyFill="1" applyBorder="1"/>
    <xf numFmtId="0" fontId="58" fillId="5" borderId="0" xfId="2" applyFont="1" applyFill="1" applyBorder="1" applyAlignment="1">
      <alignment horizontal="left"/>
    </xf>
    <xf numFmtId="164" fontId="60" fillId="5" borderId="0" xfId="1" applyNumberFormat="1" applyFont="1" applyFill="1" applyBorder="1"/>
    <xf numFmtId="9" fontId="58" fillId="5" borderId="0" xfId="2" applyNumberFormat="1" applyFont="1" applyFill="1" applyBorder="1"/>
    <xf numFmtId="0" fontId="60" fillId="5" borderId="0" xfId="2" applyFont="1" applyFill="1" applyBorder="1"/>
    <xf numFmtId="164" fontId="60" fillId="5" borderId="1" xfId="1" applyNumberFormat="1" applyFont="1" applyFill="1" applyBorder="1"/>
    <xf numFmtId="0" fontId="58" fillId="4" borderId="0" xfId="2" applyFont="1" applyFill="1" applyBorder="1"/>
    <xf numFmtId="9" fontId="58" fillId="4" borderId="0" xfId="2" applyNumberFormat="1" applyFont="1" applyFill="1" applyBorder="1"/>
    <xf numFmtId="0" fontId="60" fillId="4" borderId="0" xfId="2" applyFont="1" applyFill="1" applyBorder="1"/>
    <xf numFmtId="9" fontId="60" fillId="4" borderId="0" xfId="2" applyNumberFormat="1" applyFont="1" applyFill="1" applyBorder="1"/>
    <xf numFmtId="0" fontId="58" fillId="5" borderId="0" xfId="3" applyFont="1" applyFill="1"/>
    <xf numFmtId="164" fontId="60" fillId="5" borderId="0" xfId="1" applyNumberFormat="1" applyFont="1" applyFill="1"/>
    <xf numFmtId="9" fontId="58" fillId="5" borderId="0" xfId="3" applyNumberFormat="1" applyFont="1" applyFill="1"/>
    <xf numFmtId="0" fontId="60" fillId="5" borderId="0" xfId="3" applyFont="1" applyFill="1"/>
    <xf numFmtId="9" fontId="60" fillId="5" borderId="0" xfId="3" applyNumberFormat="1" applyFont="1" applyFill="1" applyBorder="1"/>
    <xf numFmtId="0" fontId="53" fillId="0" borderId="0" xfId="0" applyFont="1" applyAlignment="1">
      <alignment horizontal="center"/>
    </xf>
    <xf numFmtId="0" fontId="54" fillId="0" borderId="0" xfId="0" applyFont="1" applyAlignment="1">
      <alignment horizontal="left" wrapText="1"/>
    </xf>
    <xf numFmtId="0" fontId="54" fillId="0" borderId="0" xfId="0" applyFont="1" applyAlignment="1">
      <alignment horizontal="left"/>
    </xf>
    <xf numFmtId="0" fontId="55" fillId="0" borderId="0" xfId="0" applyFont="1"/>
  </cellXfs>
  <cellStyles count="47">
    <cellStyle name="20 % - Farve1" xfId="23" builtinId="30" customBuiltin="1"/>
    <cellStyle name="20 % - Farve2" xfId="27" builtinId="34" customBuiltin="1"/>
    <cellStyle name="20 % - Farve3" xfId="2" builtinId="38"/>
    <cellStyle name="20 % - Farve3 2" xfId="42" xr:uid="{00000000-0005-0000-0000-000003000000}"/>
    <cellStyle name="20 % - Farve4" xfId="33" builtinId="42" customBuiltin="1"/>
    <cellStyle name="20 % - Farve5" xfId="37" builtinId="46" customBuiltin="1"/>
    <cellStyle name="20 % - Farve6 2" xfId="44" xr:uid="{00000000-0005-0000-0000-000006000000}"/>
    <cellStyle name="40 % - Farve1" xfId="24" builtinId="31" customBuiltin="1"/>
    <cellStyle name="40 % - Farve2" xfId="28" builtinId="35" customBuiltin="1"/>
    <cellStyle name="40 % - Farve3" xfId="3" builtinId="39"/>
    <cellStyle name="40 % - Farve3 2" xfId="43" xr:uid="{00000000-0005-0000-0000-00000A000000}"/>
    <cellStyle name="40 % - Farve4" xfId="34" builtinId="43" customBuiltin="1"/>
    <cellStyle name="40 % - Farve5" xfId="38" builtinId="47" customBuiltin="1"/>
    <cellStyle name="40 % - Farve6 2" xfId="45" xr:uid="{00000000-0005-0000-0000-00000D000000}"/>
    <cellStyle name="60 % - Farve1" xfId="25" builtinId="32" customBuiltin="1"/>
    <cellStyle name="60 % - Farve2" xfId="29" builtinId="36" customBuiltin="1"/>
    <cellStyle name="60 % - Farve3" xfId="31" builtinId="40" customBuiltin="1"/>
    <cellStyle name="60 % - Farve4" xfId="35" builtinId="44" customBuiltin="1"/>
    <cellStyle name="60 % - Farve5" xfId="39" builtinId="48" customBuiltin="1"/>
    <cellStyle name="60 % - Farve6" xfId="5" builtinId="52" customBuiltin="1"/>
    <cellStyle name="Advarselstekst" xfId="19" builtinId="11" customBuiltin="1"/>
    <cellStyle name="Bemærk! 2" xfId="41" xr:uid="{00000000-0005-0000-0000-000015000000}"/>
    <cellStyle name="Beregning" xfId="16" builtinId="22" customBuiltin="1"/>
    <cellStyle name="Farve1" xfId="22" builtinId="29" customBuiltin="1"/>
    <cellStyle name="Farve2" xfId="26" builtinId="33" customBuiltin="1"/>
    <cellStyle name="Farve3" xfId="30" builtinId="37" customBuiltin="1"/>
    <cellStyle name="Farve4" xfId="32" builtinId="41" customBuiltin="1"/>
    <cellStyle name="Farve5" xfId="36" builtinId="45" customBuiltin="1"/>
    <cellStyle name="Farve6" xfId="4" builtinId="49" customBuiltin="1"/>
    <cellStyle name="Forklarende tekst" xfId="20" builtinId="53" customBuiltin="1"/>
    <cellStyle name="God" xfId="11" builtinId="26" customBuiltin="1"/>
    <cellStyle name="Input" xfId="14" builtinId="20" customBuiltin="1"/>
    <cellStyle name="Komma" xfId="1" builtinId="3"/>
    <cellStyle name="Kontrollér celle" xfId="18" builtinId="23" customBuiltin="1"/>
    <cellStyle name="Neutral" xfId="13" builtinId="28" customBuiltin="1"/>
    <cellStyle name="Normal" xfId="0" builtinId="0"/>
    <cellStyle name="Normal 2" xfId="40" xr:uid="{00000000-0005-0000-0000-000024000000}"/>
    <cellStyle name="Output" xfId="15" builtinId="21" customBuiltin="1"/>
    <cellStyle name="Overskrift 1" xfId="7" builtinId="16" customBuiltin="1"/>
    <cellStyle name="Overskrift 2" xfId="8" builtinId="17" customBuiltin="1"/>
    <cellStyle name="Overskrift 3" xfId="9" builtinId="18" customBuiltin="1"/>
    <cellStyle name="Overskrift 4" xfId="10" builtinId="19" customBuiltin="1"/>
    <cellStyle name="Procent" xfId="46" builtinId="5"/>
    <cellStyle name="Sammenkædet celle" xfId="17" builtinId="24" customBuiltin="1"/>
    <cellStyle name="Titel" xfId="6" builtinId="15" customBuiltin="1"/>
    <cellStyle name="Total" xfId="21" builtinId="25" customBuiltin="1"/>
    <cellStyle name="Ugyldig" xfId="12" builtinId="27" customBuiltin="1"/>
  </cellStyles>
  <dxfs count="99">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9" defaultTableStyle="TableStyleMedium9" defaultPivotStyle="PivotStyleLight16">
    <tableStyle name="PivotStyleLight16 10" table="0" count="11" xr9:uid="{00000000-0011-0000-FFFF-FFFF00000000}">
      <tableStyleElement type="headerRow" dxfId="98"/>
      <tableStyleElement type="totalRow" dxfId="97"/>
      <tableStyleElement type="firstRowStripe" dxfId="96"/>
      <tableStyleElement type="firstColumnStripe" dxfId="95"/>
      <tableStyleElement type="firstSubtotalColumn" dxfId="94"/>
      <tableStyleElement type="firstSubtotalRow" dxfId="93"/>
      <tableStyleElement type="secondSubtotalRow" dxfId="92"/>
      <tableStyleElement type="firstRowSubheading" dxfId="91"/>
      <tableStyleElement type="secondRowSubheading" dxfId="90"/>
      <tableStyleElement type="pageFieldLabels" dxfId="89"/>
      <tableStyleElement type="pageFieldValues" dxfId="88"/>
    </tableStyle>
    <tableStyle name="PivotStyleLight16 2" table="0" count="11" xr9:uid="{00000000-0011-0000-FFFF-FFFF01000000}">
      <tableStyleElement type="headerRow" dxfId="87"/>
      <tableStyleElement type="totalRow" dxfId="86"/>
      <tableStyleElement type="firstRowStripe" dxfId="85"/>
      <tableStyleElement type="firstColumnStripe" dxfId="84"/>
      <tableStyleElement type="firstSubtotalColumn" dxfId="83"/>
      <tableStyleElement type="firstSubtotalRow" dxfId="82"/>
      <tableStyleElement type="secondSubtotalRow" dxfId="81"/>
      <tableStyleElement type="firstRowSubheading" dxfId="80"/>
      <tableStyleElement type="secondRowSubheading" dxfId="79"/>
      <tableStyleElement type="pageFieldLabels" dxfId="78"/>
      <tableStyleElement type="pageFieldValues" dxfId="77"/>
    </tableStyle>
    <tableStyle name="PivotStyleLight16 3" table="0" count="11" xr9:uid="{00000000-0011-0000-FFFF-FFFF02000000}">
      <tableStyleElement type="headerRow" dxfId="76"/>
      <tableStyleElement type="totalRow" dxfId="75"/>
      <tableStyleElement type="firstRowStripe" dxfId="74"/>
      <tableStyleElement type="firstColumnStripe" dxfId="73"/>
      <tableStyleElement type="firstSubtotalColumn" dxfId="72"/>
      <tableStyleElement type="firstSubtotalRow" dxfId="71"/>
      <tableStyleElement type="secondSubtotalRow" dxfId="70"/>
      <tableStyleElement type="firstRowSubheading" dxfId="69"/>
      <tableStyleElement type="secondRowSubheading" dxfId="68"/>
      <tableStyleElement type="pageFieldLabels" dxfId="67"/>
      <tableStyleElement type="pageFieldValues" dxfId="66"/>
    </tableStyle>
    <tableStyle name="PivotStyleLight16 4" table="0" count="11" xr9:uid="{00000000-0011-0000-FFFF-FFFF03000000}">
      <tableStyleElement type="headerRow" dxfId="65"/>
      <tableStyleElement type="totalRow" dxfId="64"/>
      <tableStyleElement type="firstRowStripe" dxfId="63"/>
      <tableStyleElement type="firstColumnStripe" dxfId="62"/>
      <tableStyleElement type="firstSubtotalColumn" dxfId="61"/>
      <tableStyleElement type="firstSubtotalRow" dxfId="60"/>
      <tableStyleElement type="secondSubtotalRow" dxfId="59"/>
      <tableStyleElement type="firstRowSubheading" dxfId="58"/>
      <tableStyleElement type="secondRowSubheading" dxfId="57"/>
      <tableStyleElement type="pageFieldLabels" dxfId="56"/>
      <tableStyleElement type="pageFieldValues" dxfId="55"/>
    </tableStyle>
    <tableStyle name="PivotStyleLight16 5" table="0" count="11" xr9:uid="{00000000-0011-0000-FFFF-FFFF04000000}">
      <tableStyleElement type="headerRow" dxfId="54"/>
      <tableStyleElement type="totalRow" dxfId="53"/>
      <tableStyleElement type="firstRowStripe" dxfId="52"/>
      <tableStyleElement type="firstColumnStripe" dxfId="51"/>
      <tableStyleElement type="firstSubtotalColumn" dxfId="50"/>
      <tableStyleElement type="firstSubtotalRow" dxfId="49"/>
      <tableStyleElement type="secondSubtotalRow" dxfId="48"/>
      <tableStyleElement type="firstRowSubheading" dxfId="47"/>
      <tableStyleElement type="secondRowSubheading" dxfId="46"/>
      <tableStyleElement type="pageFieldLabels" dxfId="45"/>
      <tableStyleElement type="pageFieldValues" dxfId="44"/>
    </tableStyle>
    <tableStyle name="PivotStyleLight16 6" table="0" count="11" xr9:uid="{00000000-0011-0000-FFFF-FFFF05000000}">
      <tableStyleElement type="headerRow" dxfId="43"/>
      <tableStyleElement type="totalRow" dxfId="42"/>
      <tableStyleElement type="firstRowStripe" dxfId="41"/>
      <tableStyleElement type="firstColumnStripe" dxfId="40"/>
      <tableStyleElement type="firstSubtotalColumn"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 name="PivotStyleLight16 7" table="0" count="11" xr9:uid="{00000000-0011-0000-FFFF-FFFF06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8" table="0" count="11" xr9:uid="{00000000-0011-0000-FFFF-FFFF07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9" table="0" count="11" xr9:uid="{00000000-0011-0000-FFFF-FFFF08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C6F4B4"/>
      <color rgb="FFE2EFDA"/>
      <color rgb="FF70AD47"/>
      <color rgb="FF36CA7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solidFill>
              </a:rPr>
              <a:t>Detail - igangværende aftaler </a:t>
            </a:r>
          </a:p>
        </c:rich>
      </c:tx>
      <c:layout>
        <c:manualLayout>
          <c:xMode val="edge"/>
          <c:yMode val="edge"/>
          <c:x val="0.16394082751370426"/>
          <c:y val="2.2408073964288233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'Årsoversigt '!$A$33</c:f>
              <c:strCache>
                <c:ptCount val="1"/>
                <c:pt idx="0">
                  <c:v>2011</c:v>
                </c:pt>
              </c:strCache>
            </c:strRef>
          </c:tx>
          <c:spPr>
            <a:ln w="28575" cap="rnd">
              <a:solidFill>
                <a:schemeClr val="accent1"/>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'!$B$33:$M$33</c:f>
              <c:numCache>
                <c:formatCode>General</c:formatCode>
                <c:ptCount val="12"/>
                <c:pt idx="0">
                  <c:v>7057</c:v>
                </c:pt>
                <c:pt idx="1">
                  <c:v>7103</c:v>
                </c:pt>
                <c:pt idx="2" formatCode="#,##0">
                  <c:v>7073</c:v>
                </c:pt>
                <c:pt idx="3" formatCode="#,##0">
                  <c:v>7091</c:v>
                </c:pt>
                <c:pt idx="4" formatCode="#,##0">
                  <c:v>7059</c:v>
                </c:pt>
                <c:pt idx="5" formatCode="#,##0">
                  <c:v>6631</c:v>
                </c:pt>
                <c:pt idx="6" formatCode="#,##0">
                  <c:v>6200</c:v>
                </c:pt>
                <c:pt idx="7" formatCode="#,##0">
                  <c:v>7317</c:v>
                </c:pt>
                <c:pt idx="8" formatCode="#,##0">
                  <c:v>7521</c:v>
                </c:pt>
                <c:pt idx="9" formatCode="#,##0">
                  <c:v>7445</c:v>
                </c:pt>
                <c:pt idx="10" formatCode="#,##0">
                  <c:v>7372</c:v>
                </c:pt>
                <c:pt idx="11" formatCode="#,##0">
                  <c:v>7343</c:v>
                </c:pt>
              </c:numCache>
            </c:numRef>
          </c:val>
          <c:smooth val="0"/>
          <c:extLst>
            <c:ext xmlns:c16="http://schemas.microsoft.com/office/drawing/2014/chart" uri="{C3380CC4-5D6E-409C-BE32-E72D297353CC}">
              <c16:uniqueId val="{00000000-8291-4FB8-9541-033BAD1D64FE}"/>
            </c:ext>
          </c:extLst>
        </c:ser>
        <c:ser>
          <c:idx val="1"/>
          <c:order val="1"/>
          <c:tx>
            <c:strRef>
              <c:f>'Årsoversigt '!$A$34</c:f>
              <c:strCache>
                <c:ptCount val="1"/>
                <c:pt idx="0">
                  <c:v>2012</c:v>
                </c:pt>
              </c:strCache>
            </c:strRef>
          </c:tx>
          <c:spPr>
            <a:ln w="28575" cap="rnd">
              <a:solidFill>
                <a:schemeClr val="accent2"/>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'!$B$34:$M$34</c:f>
              <c:numCache>
                <c:formatCode>General</c:formatCode>
                <c:ptCount val="12"/>
                <c:pt idx="0">
                  <c:v>7254</c:v>
                </c:pt>
                <c:pt idx="1">
                  <c:v>7255</c:v>
                </c:pt>
                <c:pt idx="2" formatCode="#,##0">
                  <c:v>7232</c:v>
                </c:pt>
                <c:pt idx="3" formatCode="#,##0">
                  <c:v>7172</c:v>
                </c:pt>
                <c:pt idx="4" formatCode="#,##0">
                  <c:v>7145</c:v>
                </c:pt>
                <c:pt idx="5" formatCode="#,##0">
                  <c:v>6555</c:v>
                </c:pt>
                <c:pt idx="6" formatCode="#,##0">
                  <c:v>6026</c:v>
                </c:pt>
                <c:pt idx="7" formatCode="#,##0">
                  <c:v>7109</c:v>
                </c:pt>
                <c:pt idx="8" formatCode="#,##0">
                  <c:v>7267</c:v>
                </c:pt>
                <c:pt idx="9" formatCode="#,##0">
                  <c:v>7194</c:v>
                </c:pt>
                <c:pt idx="10" formatCode="#,##0">
                  <c:v>7145</c:v>
                </c:pt>
                <c:pt idx="11" formatCode="#,##0">
                  <c:v>7174</c:v>
                </c:pt>
              </c:numCache>
            </c:numRef>
          </c:val>
          <c:smooth val="0"/>
          <c:extLst>
            <c:ext xmlns:c16="http://schemas.microsoft.com/office/drawing/2014/chart" uri="{C3380CC4-5D6E-409C-BE32-E72D297353CC}">
              <c16:uniqueId val="{00000001-8291-4FB8-9541-033BAD1D64FE}"/>
            </c:ext>
          </c:extLst>
        </c:ser>
        <c:ser>
          <c:idx val="2"/>
          <c:order val="2"/>
          <c:tx>
            <c:strRef>
              <c:f>'Årsoversigt '!$A$35</c:f>
              <c:strCache>
                <c:ptCount val="1"/>
                <c:pt idx="0">
                  <c:v>2013</c:v>
                </c:pt>
              </c:strCache>
            </c:strRef>
          </c:tx>
          <c:spPr>
            <a:ln w="28575" cap="rnd">
              <a:solidFill>
                <a:schemeClr val="accent3"/>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'!$B$35:$M$35</c:f>
              <c:numCache>
                <c:formatCode>General</c:formatCode>
                <c:ptCount val="12"/>
                <c:pt idx="0">
                  <c:v>7196</c:v>
                </c:pt>
                <c:pt idx="1">
                  <c:v>7212</c:v>
                </c:pt>
                <c:pt idx="2" formatCode="#,##0">
                  <c:v>7207</c:v>
                </c:pt>
                <c:pt idx="3" formatCode="#,##0">
                  <c:v>7135</c:v>
                </c:pt>
                <c:pt idx="4" formatCode="#,##0">
                  <c:v>7082</c:v>
                </c:pt>
                <c:pt idx="5" formatCode="#,##0">
                  <c:v>6690</c:v>
                </c:pt>
                <c:pt idx="6" formatCode="#,##0">
                  <c:v>6100</c:v>
                </c:pt>
                <c:pt idx="7" formatCode="#,##0">
                  <c:v>7093</c:v>
                </c:pt>
                <c:pt idx="8" formatCode="#,##0">
                  <c:v>7311</c:v>
                </c:pt>
                <c:pt idx="9" formatCode="#,##0">
                  <c:v>7240</c:v>
                </c:pt>
                <c:pt idx="10" formatCode="#,##0">
                  <c:v>7186</c:v>
                </c:pt>
                <c:pt idx="11" formatCode="#,##0">
                  <c:v>7125</c:v>
                </c:pt>
              </c:numCache>
            </c:numRef>
          </c:val>
          <c:smooth val="0"/>
          <c:extLst>
            <c:ext xmlns:c16="http://schemas.microsoft.com/office/drawing/2014/chart" uri="{C3380CC4-5D6E-409C-BE32-E72D297353CC}">
              <c16:uniqueId val="{00000002-8291-4FB8-9541-033BAD1D64FE}"/>
            </c:ext>
          </c:extLst>
        </c:ser>
        <c:ser>
          <c:idx val="3"/>
          <c:order val="3"/>
          <c:tx>
            <c:strRef>
              <c:f>'Årsoversigt '!$A$36</c:f>
              <c:strCache>
                <c:ptCount val="1"/>
                <c:pt idx="0">
                  <c:v>2014</c:v>
                </c:pt>
              </c:strCache>
            </c:strRef>
          </c:tx>
          <c:spPr>
            <a:ln w="28575" cap="rnd">
              <a:solidFill>
                <a:schemeClr val="accent4"/>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'!$B$36:$M$36</c:f>
              <c:numCache>
                <c:formatCode>General</c:formatCode>
                <c:ptCount val="12"/>
                <c:pt idx="0">
                  <c:v>7082</c:v>
                </c:pt>
                <c:pt idx="1">
                  <c:v>7142</c:v>
                </c:pt>
                <c:pt idx="2" formatCode="#,##0">
                  <c:v>7135</c:v>
                </c:pt>
                <c:pt idx="3" formatCode="#,##0">
                  <c:v>7076</c:v>
                </c:pt>
                <c:pt idx="4" formatCode="#,##0">
                  <c:v>7048</c:v>
                </c:pt>
                <c:pt idx="5" formatCode="#,##0">
                  <c:v>6607</c:v>
                </c:pt>
                <c:pt idx="6" formatCode="#,##0">
                  <c:v>5713</c:v>
                </c:pt>
                <c:pt idx="7" formatCode="#,##0">
                  <c:v>6504</c:v>
                </c:pt>
                <c:pt idx="8" formatCode="#,##0">
                  <c:v>6600</c:v>
                </c:pt>
                <c:pt idx="9" formatCode="#,##0">
                  <c:v>6549</c:v>
                </c:pt>
                <c:pt idx="10" formatCode="#,##0">
                  <c:v>6489</c:v>
                </c:pt>
                <c:pt idx="11" formatCode="#,##0">
                  <c:v>6354</c:v>
                </c:pt>
              </c:numCache>
            </c:numRef>
          </c:val>
          <c:smooth val="0"/>
          <c:extLst>
            <c:ext xmlns:c16="http://schemas.microsoft.com/office/drawing/2014/chart" uri="{C3380CC4-5D6E-409C-BE32-E72D297353CC}">
              <c16:uniqueId val="{00000003-8291-4FB8-9541-033BAD1D64FE}"/>
            </c:ext>
          </c:extLst>
        </c:ser>
        <c:ser>
          <c:idx val="4"/>
          <c:order val="4"/>
          <c:tx>
            <c:strRef>
              <c:f>'Årsoversigt '!$A$37</c:f>
              <c:strCache>
                <c:ptCount val="1"/>
                <c:pt idx="0">
                  <c:v>2015</c:v>
                </c:pt>
              </c:strCache>
            </c:strRef>
          </c:tx>
          <c:spPr>
            <a:ln w="28575" cap="rnd">
              <a:solidFill>
                <a:schemeClr val="accent5"/>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'!$B$37:$M$37</c:f>
              <c:numCache>
                <c:formatCode>#,##0</c:formatCode>
                <c:ptCount val="12"/>
                <c:pt idx="0">
                  <c:v>6312</c:v>
                </c:pt>
                <c:pt idx="1">
                  <c:v>6335</c:v>
                </c:pt>
                <c:pt idx="2">
                  <c:v>6326</c:v>
                </c:pt>
                <c:pt idx="3">
                  <c:v>6289</c:v>
                </c:pt>
                <c:pt idx="4">
                  <c:v>6255</c:v>
                </c:pt>
                <c:pt idx="5">
                  <c:v>5862</c:v>
                </c:pt>
                <c:pt idx="6">
                  <c:v>5479</c:v>
                </c:pt>
                <c:pt idx="7">
                  <c:v>6700</c:v>
                </c:pt>
                <c:pt idx="8">
                  <c:v>6168</c:v>
                </c:pt>
                <c:pt idx="9">
                  <c:v>6121</c:v>
                </c:pt>
                <c:pt idx="10">
                  <c:v>6039</c:v>
                </c:pt>
                <c:pt idx="11">
                  <c:v>5990</c:v>
                </c:pt>
              </c:numCache>
            </c:numRef>
          </c:val>
          <c:smooth val="0"/>
          <c:extLst>
            <c:ext xmlns:c16="http://schemas.microsoft.com/office/drawing/2014/chart" uri="{C3380CC4-5D6E-409C-BE32-E72D297353CC}">
              <c16:uniqueId val="{00000004-8291-4FB8-9541-033BAD1D64FE}"/>
            </c:ext>
          </c:extLst>
        </c:ser>
        <c:ser>
          <c:idx val="5"/>
          <c:order val="5"/>
          <c:tx>
            <c:strRef>
              <c:f>'Årsoversigt '!$A$38</c:f>
              <c:strCache>
                <c:ptCount val="1"/>
                <c:pt idx="0">
                  <c:v>2016</c:v>
                </c:pt>
              </c:strCache>
            </c:strRef>
          </c:tx>
          <c:spPr>
            <a:ln w="28575" cap="rnd">
              <a:solidFill>
                <a:schemeClr val="accent6"/>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'!$B$38:$M$38</c:f>
              <c:numCache>
                <c:formatCode>#,##0</c:formatCode>
                <c:ptCount val="12"/>
                <c:pt idx="0">
                  <c:v>5912</c:v>
                </c:pt>
                <c:pt idx="1">
                  <c:v>5893</c:v>
                </c:pt>
                <c:pt idx="2">
                  <c:v>5872</c:v>
                </c:pt>
                <c:pt idx="3">
                  <c:v>5836</c:v>
                </c:pt>
                <c:pt idx="4">
                  <c:v>5824</c:v>
                </c:pt>
                <c:pt idx="5">
                  <c:v>5748</c:v>
                </c:pt>
                <c:pt idx="6">
                  <c:v>5586</c:v>
                </c:pt>
                <c:pt idx="7">
                  <c:v>5702</c:v>
                </c:pt>
                <c:pt idx="8">
                  <c:v>5842</c:v>
                </c:pt>
                <c:pt idx="9">
                  <c:v>5855</c:v>
                </c:pt>
                <c:pt idx="10">
                  <c:v>5740</c:v>
                </c:pt>
                <c:pt idx="11">
                  <c:v>5734</c:v>
                </c:pt>
              </c:numCache>
            </c:numRef>
          </c:val>
          <c:smooth val="0"/>
          <c:extLst>
            <c:ext xmlns:c16="http://schemas.microsoft.com/office/drawing/2014/chart" uri="{C3380CC4-5D6E-409C-BE32-E72D297353CC}">
              <c16:uniqueId val="{00000005-8291-4FB8-9541-033BAD1D64FE}"/>
            </c:ext>
          </c:extLst>
        </c:ser>
        <c:ser>
          <c:idx val="6"/>
          <c:order val="6"/>
          <c:tx>
            <c:strRef>
              <c:f>'Årsoversigt '!$A$39</c:f>
              <c:strCache>
                <c:ptCount val="1"/>
                <c:pt idx="0">
                  <c:v>2017</c:v>
                </c:pt>
              </c:strCache>
            </c:strRef>
          </c:tx>
          <c:spPr>
            <a:ln w="28575" cap="rnd">
              <a:solidFill>
                <a:schemeClr val="accent1">
                  <a:lumMod val="60000"/>
                </a:schemeClr>
              </a:solidFill>
              <a:round/>
            </a:ln>
            <a:effectLst/>
          </c:spPr>
          <c:marker>
            <c:symbol val="none"/>
          </c:marker>
          <c:cat>
            <c:strRef>
              <c:f>'Årsoversigt '!$B$32:$M$32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'!$B$39:$M$39</c:f>
              <c:numCache>
                <c:formatCode>#,##0</c:formatCode>
                <c:ptCount val="12"/>
                <c:pt idx="0">
                  <c:v>5767</c:v>
                </c:pt>
                <c:pt idx="1">
                  <c:v>5745</c:v>
                </c:pt>
                <c:pt idx="2">
                  <c:v>5729</c:v>
                </c:pt>
                <c:pt idx="3">
                  <c:v>5708</c:v>
                </c:pt>
                <c:pt idx="4">
                  <c:v>5685</c:v>
                </c:pt>
                <c:pt idx="5">
                  <c:v>1530</c:v>
                </c:pt>
                <c:pt idx="6">
                  <c:v>5490</c:v>
                </c:pt>
                <c:pt idx="7">
                  <c:v>5520</c:v>
                </c:pt>
              </c:numCache>
            </c:numRef>
          </c:val>
          <c:smooth val="0"/>
          <c:extLst>
            <c:ext xmlns:c16="http://schemas.microsoft.com/office/drawing/2014/chart" uri="{C3380CC4-5D6E-409C-BE32-E72D297353CC}">
              <c16:uniqueId val="{00000000-2E8B-4253-B65A-E3355D5AC6B6}"/>
            </c:ext>
          </c:extLst>
        </c:ser>
        <c:dLbls>
          <c:showLegendKey val="0"/>
          <c:showVal val="0"/>
          <c:showCatName val="0"/>
          <c:showSerName val="0"/>
          <c:showPercent val="0"/>
          <c:showBubbleSize val="0"/>
        </c:dLbls>
        <c:smooth val="0"/>
        <c:axId val="317231248"/>
        <c:axId val="317230856"/>
      </c:lineChart>
      <c:catAx>
        <c:axId val="31723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17230856"/>
        <c:crosses val="autoZero"/>
        <c:auto val="1"/>
        <c:lblAlgn val="ctr"/>
        <c:lblOffset val="100"/>
        <c:noMultiLvlLbl val="0"/>
      </c:catAx>
      <c:valAx>
        <c:axId val="317230856"/>
        <c:scaling>
          <c:orientation val="minMax"/>
          <c:min val="4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1723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a-DK"/>
          </a:p>
        </c:txPr>
      </c:dTable>
      <c:spPr>
        <a:noFill/>
        <a:ln>
          <a:noFill/>
        </a:ln>
        <a:effectLst/>
      </c:spPr>
    </c:plotArea>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Detail -  igangværende elever i SKP</a:t>
            </a:r>
          </a:p>
        </c:rich>
      </c:tx>
      <c:layout>
        <c:manualLayout>
          <c:xMode val="edge"/>
          <c:yMode val="edge"/>
          <c:x val="0.15785259135889232"/>
          <c:y val="3.617315971487048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a-DK"/>
        </a:p>
      </c:txPr>
    </c:title>
    <c:autoTitleDeleted val="0"/>
    <c:plotArea>
      <c:layout/>
      <c:lineChart>
        <c:grouping val="standard"/>
        <c:varyColors val="0"/>
        <c:ser>
          <c:idx val="2"/>
          <c:order val="0"/>
          <c:tx>
            <c:strRef>
              <c:f>'Årsoversigt '!$A$15</c:f>
              <c:strCache>
                <c:ptCount val="1"/>
                <c:pt idx="0">
                  <c:v>2011</c:v>
                </c:pt>
              </c:strCache>
            </c:strRef>
          </c:tx>
          <c:spPr>
            <a:ln w="28575" cap="rnd">
              <a:solidFill>
                <a:schemeClr val="accent3"/>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'!$B$15:$M$15</c:f>
              <c:numCache>
                <c:formatCode>General</c:formatCode>
                <c:ptCount val="12"/>
                <c:pt idx="0">
                  <c:v>131</c:v>
                </c:pt>
                <c:pt idx="1">
                  <c:v>126</c:v>
                </c:pt>
                <c:pt idx="2" formatCode="#,##0">
                  <c:v>122</c:v>
                </c:pt>
                <c:pt idx="3" formatCode="#,##0">
                  <c:v>130</c:v>
                </c:pt>
                <c:pt idx="4" formatCode="#,##0">
                  <c:v>120</c:v>
                </c:pt>
                <c:pt idx="5" formatCode="#,##0">
                  <c:v>107</c:v>
                </c:pt>
                <c:pt idx="6" formatCode="#,##0">
                  <c:v>98</c:v>
                </c:pt>
                <c:pt idx="7" formatCode="#,##0">
                  <c:v>65</c:v>
                </c:pt>
                <c:pt idx="8" formatCode="#,##0">
                  <c:v>242</c:v>
                </c:pt>
                <c:pt idx="9" formatCode="#,##0">
                  <c:v>256</c:v>
                </c:pt>
                <c:pt idx="10" formatCode="#,##0">
                  <c:v>229</c:v>
                </c:pt>
                <c:pt idx="11" formatCode="#,##0">
                  <c:v>205</c:v>
                </c:pt>
              </c:numCache>
            </c:numRef>
          </c:val>
          <c:smooth val="0"/>
          <c:extLst>
            <c:ext xmlns:c16="http://schemas.microsoft.com/office/drawing/2014/chart" uri="{C3380CC4-5D6E-409C-BE32-E72D297353CC}">
              <c16:uniqueId val="{00000000-1252-4DB1-BB47-65B77A847238}"/>
            </c:ext>
          </c:extLst>
        </c:ser>
        <c:ser>
          <c:idx val="3"/>
          <c:order val="1"/>
          <c:tx>
            <c:strRef>
              <c:f>'Årsoversigt '!$A$16</c:f>
              <c:strCache>
                <c:ptCount val="1"/>
                <c:pt idx="0">
                  <c:v>2012</c:v>
                </c:pt>
              </c:strCache>
            </c:strRef>
          </c:tx>
          <c:spPr>
            <a:ln w="28575" cap="rnd">
              <a:solidFill>
                <a:schemeClr val="accent4"/>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'!$B$16:$M$16</c:f>
              <c:numCache>
                <c:formatCode>General</c:formatCode>
                <c:ptCount val="12"/>
                <c:pt idx="0">
                  <c:v>187</c:v>
                </c:pt>
                <c:pt idx="1">
                  <c:v>174</c:v>
                </c:pt>
                <c:pt idx="2" formatCode="#,##0">
                  <c:v>171</c:v>
                </c:pt>
                <c:pt idx="3" formatCode="#,##0">
                  <c:v>214</c:v>
                </c:pt>
                <c:pt idx="4" formatCode="#,##0">
                  <c:v>204</c:v>
                </c:pt>
                <c:pt idx="5" formatCode="#,##0">
                  <c:v>184</c:v>
                </c:pt>
                <c:pt idx="6" formatCode="#,##0">
                  <c:v>165</c:v>
                </c:pt>
                <c:pt idx="7" formatCode="#,##0">
                  <c:v>266</c:v>
                </c:pt>
                <c:pt idx="8" formatCode="#,##0">
                  <c:v>394</c:v>
                </c:pt>
                <c:pt idx="9" formatCode="#,##0">
                  <c:v>375</c:v>
                </c:pt>
                <c:pt idx="10" formatCode="#,##0">
                  <c:v>343</c:v>
                </c:pt>
                <c:pt idx="11" formatCode="#,##0">
                  <c:v>312</c:v>
                </c:pt>
              </c:numCache>
            </c:numRef>
          </c:val>
          <c:smooth val="0"/>
          <c:extLst>
            <c:ext xmlns:c16="http://schemas.microsoft.com/office/drawing/2014/chart" uri="{C3380CC4-5D6E-409C-BE32-E72D297353CC}">
              <c16:uniqueId val="{00000001-1252-4DB1-BB47-65B77A847238}"/>
            </c:ext>
          </c:extLst>
        </c:ser>
        <c:ser>
          <c:idx val="4"/>
          <c:order val="2"/>
          <c:tx>
            <c:strRef>
              <c:f>'Årsoversigt '!$A$17</c:f>
              <c:strCache>
                <c:ptCount val="1"/>
                <c:pt idx="0">
                  <c:v>2013</c:v>
                </c:pt>
              </c:strCache>
            </c:strRef>
          </c:tx>
          <c:spPr>
            <a:ln w="28575" cap="rnd">
              <a:solidFill>
                <a:schemeClr val="accent5"/>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'!$B$17:$M$17</c:f>
              <c:numCache>
                <c:formatCode>General</c:formatCode>
                <c:ptCount val="12"/>
                <c:pt idx="0">
                  <c:v>316</c:v>
                </c:pt>
                <c:pt idx="1">
                  <c:v>378</c:v>
                </c:pt>
                <c:pt idx="2" formatCode="#,##0">
                  <c:v>352</c:v>
                </c:pt>
                <c:pt idx="3" formatCode="#,##0">
                  <c:v>346</c:v>
                </c:pt>
                <c:pt idx="4" formatCode="#,##0">
                  <c:v>321</c:v>
                </c:pt>
                <c:pt idx="5" formatCode="#,##0">
                  <c:v>308</c:v>
                </c:pt>
                <c:pt idx="6" formatCode="#,##0">
                  <c:v>598</c:v>
                </c:pt>
                <c:pt idx="7" formatCode="#,##0">
                  <c:v>525</c:v>
                </c:pt>
                <c:pt idx="8" formatCode="#,##0">
                  <c:v>514</c:v>
                </c:pt>
                <c:pt idx="9" formatCode="#,##0">
                  <c:v>476</c:v>
                </c:pt>
                <c:pt idx="10" formatCode="#,##0">
                  <c:v>445</c:v>
                </c:pt>
                <c:pt idx="11" formatCode="#,##0">
                  <c:v>427</c:v>
                </c:pt>
              </c:numCache>
            </c:numRef>
          </c:val>
          <c:smooth val="0"/>
          <c:extLst>
            <c:ext xmlns:c16="http://schemas.microsoft.com/office/drawing/2014/chart" uri="{C3380CC4-5D6E-409C-BE32-E72D297353CC}">
              <c16:uniqueId val="{00000002-1252-4DB1-BB47-65B77A847238}"/>
            </c:ext>
          </c:extLst>
        </c:ser>
        <c:ser>
          <c:idx val="5"/>
          <c:order val="3"/>
          <c:tx>
            <c:strRef>
              <c:f>'Årsoversigt '!$A$18</c:f>
              <c:strCache>
                <c:ptCount val="1"/>
                <c:pt idx="0">
                  <c:v>2014</c:v>
                </c:pt>
              </c:strCache>
            </c:strRef>
          </c:tx>
          <c:spPr>
            <a:ln w="28575" cap="rnd">
              <a:solidFill>
                <a:schemeClr val="accent6"/>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'!$B$18:$M$18</c:f>
              <c:numCache>
                <c:formatCode>General</c:formatCode>
                <c:ptCount val="12"/>
                <c:pt idx="0">
                  <c:v>436</c:v>
                </c:pt>
                <c:pt idx="1">
                  <c:v>491</c:v>
                </c:pt>
                <c:pt idx="2" formatCode="#,##0">
                  <c:v>483</c:v>
                </c:pt>
                <c:pt idx="3" formatCode="#,##0">
                  <c:v>453</c:v>
                </c:pt>
                <c:pt idx="4" formatCode="#,##0">
                  <c:v>446</c:v>
                </c:pt>
                <c:pt idx="5" formatCode="#,##0">
                  <c:v>425</c:v>
                </c:pt>
                <c:pt idx="6" formatCode="#,##0">
                  <c:v>758</c:v>
                </c:pt>
                <c:pt idx="7" formatCode="#,##0">
                  <c:v>696</c:v>
                </c:pt>
                <c:pt idx="8" formatCode="#,##0">
                  <c:v>622</c:v>
                </c:pt>
                <c:pt idx="9" formatCode="#,##0">
                  <c:v>573</c:v>
                </c:pt>
                <c:pt idx="10" formatCode="#,##0">
                  <c:v>549</c:v>
                </c:pt>
                <c:pt idx="11" formatCode="#,##0">
                  <c:v>567</c:v>
                </c:pt>
              </c:numCache>
            </c:numRef>
          </c:val>
          <c:smooth val="0"/>
          <c:extLst>
            <c:ext xmlns:c16="http://schemas.microsoft.com/office/drawing/2014/chart" uri="{C3380CC4-5D6E-409C-BE32-E72D297353CC}">
              <c16:uniqueId val="{00000003-1252-4DB1-BB47-65B77A847238}"/>
            </c:ext>
          </c:extLst>
        </c:ser>
        <c:ser>
          <c:idx val="6"/>
          <c:order val="4"/>
          <c:tx>
            <c:strRef>
              <c:f>'Årsoversigt '!$A$19</c:f>
              <c:strCache>
                <c:ptCount val="1"/>
                <c:pt idx="0">
                  <c:v>2015</c:v>
                </c:pt>
              </c:strCache>
            </c:strRef>
          </c:tx>
          <c:spPr>
            <a:ln w="28575" cap="rnd">
              <a:solidFill>
                <a:schemeClr val="accent1">
                  <a:lumMod val="60000"/>
                </a:schemeClr>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'!$B$19:$M$19</c:f>
              <c:numCache>
                <c:formatCode>General</c:formatCode>
                <c:ptCount val="12"/>
                <c:pt idx="0">
                  <c:v>564</c:v>
                </c:pt>
                <c:pt idx="1">
                  <c:v>622</c:v>
                </c:pt>
                <c:pt idx="2" formatCode="#,##0">
                  <c:v>605</c:v>
                </c:pt>
                <c:pt idx="3" formatCode="#,##0">
                  <c:v>563</c:v>
                </c:pt>
                <c:pt idx="4" formatCode="#,##0">
                  <c:v>528</c:v>
                </c:pt>
                <c:pt idx="5" formatCode="#,##0">
                  <c:v>507</c:v>
                </c:pt>
                <c:pt idx="6" formatCode="#,##0">
                  <c:v>801</c:v>
                </c:pt>
                <c:pt idx="7" formatCode="#,##0">
                  <c:v>665</c:v>
                </c:pt>
                <c:pt idx="8" formatCode="#,##0">
                  <c:v>691</c:v>
                </c:pt>
                <c:pt idx="9" formatCode="#,##0">
                  <c:v>645</c:v>
                </c:pt>
                <c:pt idx="10" formatCode="#,##0">
                  <c:v>660</c:v>
                </c:pt>
                <c:pt idx="11" formatCode="#,##0">
                  <c:v>640</c:v>
                </c:pt>
              </c:numCache>
            </c:numRef>
          </c:val>
          <c:smooth val="0"/>
          <c:extLst>
            <c:ext xmlns:c16="http://schemas.microsoft.com/office/drawing/2014/chart" uri="{C3380CC4-5D6E-409C-BE32-E72D297353CC}">
              <c16:uniqueId val="{00000004-1252-4DB1-BB47-65B77A847238}"/>
            </c:ext>
          </c:extLst>
        </c:ser>
        <c:ser>
          <c:idx val="0"/>
          <c:order val="5"/>
          <c:tx>
            <c:strRef>
              <c:f>'Årsoversigt '!$A$20</c:f>
              <c:strCache>
                <c:ptCount val="1"/>
                <c:pt idx="0">
                  <c:v>2016</c:v>
                </c:pt>
              </c:strCache>
            </c:strRef>
          </c:tx>
          <c:spPr>
            <a:ln w="28575" cap="rnd">
              <a:solidFill>
                <a:schemeClr val="accent1"/>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'!$B$20:$M$20</c:f>
              <c:numCache>
                <c:formatCode>General</c:formatCode>
                <c:ptCount val="12"/>
                <c:pt idx="0">
                  <c:v>620</c:v>
                </c:pt>
                <c:pt idx="1">
                  <c:v>898</c:v>
                </c:pt>
                <c:pt idx="2" formatCode="#,##0">
                  <c:v>859</c:v>
                </c:pt>
                <c:pt idx="3" formatCode="#,##0">
                  <c:v>809</c:v>
                </c:pt>
                <c:pt idx="4" formatCode="#,##0">
                  <c:v>759</c:v>
                </c:pt>
                <c:pt idx="5" formatCode="#,##0">
                  <c:v>730</c:v>
                </c:pt>
                <c:pt idx="6" formatCode="#,##0">
                  <c:v>1120</c:v>
                </c:pt>
                <c:pt idx="7" formatCode="#,##0">
                  <c:v>1197</c:v>
                </c:pt>
                <c:pt idx="8" formatCode="#,##0">
                  <c:v>1057</c:v>
                </c:pt>
                <c:pt idx="9" formatCode="#,##0">
                  <c:v>1019</c:v>
                </c:pt>
                <c:pt idx="10" formatCode="#,##0">
                  <c:v>967</c:v>
                </c:pt>
                <c:pt idx="11" formatCode="#,##0">
                  <c:v>955</c:v>
                </c:pt>
              </c:numCache>
            </c:numRef>
          </c:val>
          <c:smooth val="0"/>
          <c:extLst>
            <c:ext xmlns:c16="http://schemas.microsoft.com/office/drawing/2014/chart" uri="{C3380CC4-5D6E-409C-BE32-E72D297353CC}">
              <c16:uniqueId val="{00000005-1252-4DB1-BB47-65B77A847238}"/>
            </c:ext>
          </c:extLst>
        </c:ser>
        <c:ser>
          <c:idx val="1"/>
          <c:order val="6"/>
          <c:tx>
            <c:strRef>
              <c:f>'Årsoversigt '!$A$21</c:f>
              <c:strCache>
                <c:ptCount val="1"/>
                <c:pt idx="0">
                  <c:v>2017</c:v>
                </c:pt>
              </c:strCache>
            </c:strRef>
          </c:tx>
          <c:spPr>
            <a:ln w="28575" cap="rnd">
              <a:solidFill>
                <a:schemeClr val="accent2"/>
              </a:solidFill>
              <a:round/>
            </a:ln>
            <a:effectLst/>
          </c:spPr>
          <c:marker>
            <c:symbol val="none"/>
          </c:marker>
          <c:cat>
            <c:strRef>
              <c:f>'Årsoversigt '!$B$14:$M$14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'!$B$21:$M$21</c:f>
              <c:numCache>
                <c:formatCode>#,##0</c:formatCode>
                <c:ptCount val="12"/>
                <c:pt idx="0" formatCode="General">
                  <c:v>913</c:v>
                </c:pt>
                <c:pt idx="1">
                  <c:v>1141</c:v>
                </c:pt>
                <c:pt idx="2">
                  <c:v>1072</c:v>
                </c:pt>
                <c:pt idx="3">
                  <c:v>999</c:v>
                </c:pt>
                <c:pt idx="4">
                  <c:v>937</c:v>
                </c:pt>
                <c:pt idx="5">
                  <c:v>875</c:v>
                </c:pt>
                <c:pt idx="6">
                  <c:v>858</c:v>
                </c:pt>
                <c:pt idx="7">
                  <c:v>824</c:v>
                </c:pt>
              </c:numCache>
            </c:numRef>
          </c:val>
          <c:smooth val="0"/>
          <c:extLst>
            <c:ext xmlns:c16="http://schemas.microsoft.com/office/drawing/2014/chart" uri="{C3380CC4-5D6E-409C-BE32-E72D297353CC}">
              <c16:uniqueId val="{00000000-E6E8-4FF4-B27A-4F1DE962E1E4}"/>
            </c:ext>
          </c:extLst>
        </c:ser>
        <c:dLbls>
          <c:showLegendKey val="0"/>
          <c:showVal val="0"/>
          <c:showCatName val="0"/>
          <c:showSerName val="0"/>
          <c:showPercent val="0"/>
          <c:showBubbleSize val="0"/>
        </c:dLbls>
        <c:smooth val="0"/>
        <c:axId val="317229680"/>
        <c:axId val="317228896"/>
        <c:extLst/>
      </c:lineChart>
      <c:catAx>
        <c:axId val="31722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17228896"/>
        <c:crosses val="autoZero"/>
        <c:auto val="1"/>
        <c:lblAlgn val="ctr"/>
        <c:lblOffset val="100"/>
        <c:noMultiLvlLbl val="0"/>
      </c:catAx>
      <c:valAx>
        <c:axId val="31722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17229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a-DK"/>
          </a:p>
        </c:txPr>
      </c:dTable>
      <c:spPr>
        <a:noFill/>
        <a:ln>
          <a:noFill/>
        </a:ln>
        <a:effectLst/>
      </c:spPr>
    </c:plotArea>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Detail indgåede</a:t>
            </a:r>
            <a:r>
              <a:rPr lang="en-US" baseline="0"/>
              <a:t> aftaler pr. </a:t>
            </a:r>
            <a:r>
              <a:rPr lang="en-US"/>
              <a:t>måned</a:t>
            </a:r>
            <a:r>
              <a:rPr lang="en-US" baseline="0"/>
              <a:t> </a:t>
            </a:r>
            <a:endParaRPr lang="en-US"/>
          </a:p>
        </c:rich>
      </c:tx>
      <c:layout>
        <c:manualLayout>
          <c:xMode val="edge"/>
          <c:yMode val="edge"/>
          <c:x val="0.18074947668035268"/>
          <c:y val="1.9574844995571307E-2"/>
        </c:manualLayout>
      </c:layout>
      <c:overlay val="0"/>
    </c:title>
    <c:autoTitleDeleted val="0"/>
    <c:plotArea>
      <c:layout>
        <c:manualLayout>
          <c:layoutTarget val="inner"/>
          <c:xMode val="edge"/>
          <c:yMode val="edge"/>
          <c:x val="0.18423466666666669"/>
          <c:y val="0.12082664214670537"/>
          <c:w val="0.79036533333333336"/>
          <c:h val="0.52301590754194405"/>
        </c:manualLayout>
      </c:layout>
      <c:lineChart>
        <c:grouping val="standard"/>
        <c:varyColors val="0"/>
        <c:ser>
          <c:idx val="0"/>
          <c:order val="0"/>
          <c:tx>
            <c:strRef>
              <c:f>'Årsoversigt '!$A$6</c:f>
              <c:strCache>
                <c:ptCount val="1"/>
                <c:pt idx="0">
                  <c:v>2011</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'!$B$6:$M$6</c:f>
              <c:numCache>
                <c:formatCode>General</c:formatCode>
                <c:ptCount val="12"/>
                <c:pt idx="0">
                  <c:v>286</c:v>
                </c:pt>
                <c:pt idx="1">
                  <c:v>163</c:v>
                </c:pt>
                <c:pt idx="2" formatCode="#,##0">
                  <c:v>192</c:v>
                </c:pt>
                <c:pt idx="3" formatCode="#,##0">
                  <c:v>145</c:v>
                </c:pt>
                <c:pt idx="4" formatCode="#,##0">
                  <c:v>406</c:v>
                </c:pt>
                <c:pt idx="5" formatCode="#,##0">
                  <c:v>706</c:v>
                </c:pt>
                <c:pt idx="6" formatCode="#,##0">
                  <c:v>348</c:v>
                </c:pt>
                <c:pt idx="7" formatCode="#,##0">
                  <c:v>1082</c:v>
                </c:pt>
                <c:pt idx="8" formatCode="#,##0">
                  <c:v>458</c:v>
                </c:pt>
                <c:pt idx="9" formatCode="#,##0">
                  <c:v>277</c:v>
                </c:pt>
                <c:pt idx="10" formatCode="#,##0">
                  <c:v>262</c:v>
                </c:pt>
                <c:pt idx="11" formatCode="#,##0">
                  <c:v>168</c:v>
                </c:pt>
              </c:numCache>
            </c:numRef>
          </c:val>
          <c:smooth val="0"/>
          <c:extLst>
            <c:ext xmlns:c16="http://schemas.microsoft.com/office/drawing/2014/chart" uri="{C3380CC4-5D6E-409C-BE32-E72D297353CC}">
              <c16:uniqueId val="{00000000-0296-4AD7-A696-2747EA217E56}"/>
            </c:ext>
          </c:extLst>
        </c:ser>
        <c:ser>
          <c:idx val="1"/>
          <c:order val="1"/>
          <c:tx>
            <c:strRef>
              <c:f>'Årsoversigt '!$A$7</c:f>
              <c:strCache>
                <c:ptCount val="1"/>
                <c:pt idx="0">
                  <c:v>2012</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'!$B$7:$M$7</c:f>
              <c:numCache>
                <c:formatCode>General</c:formatCode>
                <c:ptCount val="12"/>
                <c:pt idx="0">
                  <c:v>248</c:v>
                </c:pt>
                <c:pt idx="1">
                  <c:v>169</c:v>
                </c:pt>
                <c:pt idx="2" formatCode="#,##0">
                  <c:v>163</c:v>
                </c:pt>
                <c:pt idx="3" formatCode="#,##0">
                  <c:v>137</c:v>
                </c:pt>
                <c:pt idx="4" formatCode="#,##0">
                  <c:v>367</c:v>
                </c:pt>
                <c:pt idx="5" formatCode="#,##0">
                  <c:v>829</c:v>
                </c:pt>
                <c:pt idx="6" formatCode="#,##0">
                  <c:v>545</c:v>
                </c:pt>
                <c:pt idx="7" formatCode="#,##0">
                  <c:v>946</c:v>
                </c:pt>
                <c:pt idx="8" formatCode="#,##0">
                  <c:v>443</c:v>
                </c:pt>
                <c:pt idx="9" formatCode="#,##0">
                  <c:v>353</c:v>
                </c:pt>
                <c:pt idx="10" formatCode="#,##0">
                  <c:v>285</c:v>
                </c:pt>
                <c:pt idx="11" formatCode="#,##0">
                  <c:v>293</c:v>
                </c:pt>
              </c:numCache>
            </c:numRef>
          </c:val>
          <c:smooth val="0"/>
          <c:extLst>
            <c:ext xmlns:c16="http://schemas.microsoft.com/office/drawing/2014/chart" uri="{C3380CC4-5D6E-409C-BE32-E72D297353CC}">
              <c16:uniqueId val="{00000001-0296-4AD7-A696-2747EA217E56}"/>
            </c:ext>
          </c:extLst>
        </c:ser>
        <c:ser>
          <c:idx val="2"/>
          <c:order val="2"/>
          <c:tx>
            <c:strRef>
              <c:f>'Årsoversigt '!$A$8</c:f>
              <c:strCache>
                <c:ptCount val="1"/>
                <c:pt idx="0">
                  <c:v>2013</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'!$B$8:$M$8</c:f>
              <c:numCache>
                <c:formatCode>General</c:formatCode>
                <c:ptCount val="12"/>
                <c:pt idx="0">
                  <c:v>381</c:v>
                </c:pt>
                <c:pt idx="1">
                  <c:v>108</c:v>
                </c:pt>
                <c:pt idx="2" formatCode="#,##0">
                  <c:v>77</c:v>
                </c:pt>
                <c:pt idx="3" formatCode="#,##0">
                  <c:v>129</c:v>
                </c:pt>
                <c:pt idx="4" formatCode="#,##0">
                  <c:v>323</c:v>
                </c:pt>
                <c:pt idx="5" formatCode="#,##0">
                  <c:v>798</c:v>
                </c:pt>
                <c:pt idx="6" formatCode="#,##0">
                  <c:v>566</c:v>
                </c:pt>
                <c:pt idx="7" formatCode="#,##0">
                  <c:v>860</c:v>
                </c:pt>
                <c:pt idx="8" formatCode="#,##0">
                  <c:v>387</c:v>
                </c:pt>
                <c:pt idx="9" formatCode="#,##0">
                  <c:v>285</c:v>
                </c:pt>
                <c:pt idx="10" formatCode="#,##0">
                  <c:v>258</c:v>
                </c:pt>
                <c:pt idx="11" formatCode="#,##0">
                  <c:v>206</c:v>
                </c:pt>
              </c:numCache>
            </c:numRef>
          </c:val>
          <c:smooth val="0"/>
          <c:extLst>
            <c:ext xmlns:c16="http://schemas.microsoft.com/office/drawing/2014/chart" uri="{C3380CC4-5D6E-409C-BE32-E72D297353CC}">
              <c16:uniqueId val="{00000002-0296-4AD7-A696-2747EA217E56}"/>
            </c:ext>
          </c:extLst>
        </c:ser>
        <c:ser>
          <c:idx val="3"/>
          <c:order val="3"/>
          <c:tx>
            <c:strRef>
              <c:f>'Årsoversigt '!$A$9</c:f>
              <c:strCache>
                <c:ptCount val="1"/>
                <c:pt idx="0">
                  <c:v>2014</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'!$B$9:$M$9</c:f>
              <c:numCache>
                <c:formatCode>General</c:formatCode>
                <c:ptCount val="12"/>
                <c:pt idx="0">
                  <c:v>349</c:v>
                </c:pt>
                <c:pt idx="1">
                  <c:v>114</c:v>
                </c:pt>
                <c:pt idx="2" formatCode="#,##0">
                  <c:v>128</c:v>
                </c:pt>
                <c:pt idx="3" formatCode="#,##0">
                  <c:v>172</c:v>
                </c:pt>
                <c:pt idx="4" formatCode="#,##0">
                  <c:v>340</c:v>
                </c:pt>
                <c:pt idx="5" formatCode="#,##0">
                  <c:v>521</c:v>
                </c:pt>
                <c:pt idx="6" formatCode="#,##0">
                  <c:v>396</c:v>
                </c:pt>
                <c:pt idx="7" formatCode="#,##0">
                  <c:v>807</c:v>
                </c:pt>
                <c:pt idx="8" formatCode="#,##0">
                  <c:v>374</c:v>
                </c:pt>
                <c:pt idx="9" formatCode="#,##0">
                  <c:v>144</c:v>
                </c:pt>
                <c:pt idx="10" formatCode="#,##0">
                  <c:v>200</c:v>
                </c:pt>
                <c:pt idx="11" formatCode="#,##0">
                  <c:v>159</c:v>
                </c:pt>
              </c:numCache>
            </c:numRef>
          </c:val>
          <c:smooth val="0"/>
          <c:extLst>
            <c:ext xmlns:c16="http://schemas.microsoft.com/office/drawing/2014/chart" uri="{C3380CC4-5D6E-409C-BE32-E72D297353CC}">
              <c16:uniqueId val="{00000003-0296-4AD7-A696-2747EA217E56}"/>
            </c:ext>
          </c:extLst>
        </c:ser>
        <c:ser>
          <c:idx val="4"/>
          <c:order val="4"/>
          <c:tx>
            <c:strRef>
              <c:f>'Årsoversigt '!$A$10</c:f>
              <c:strCache>
                <c:ptCount val="1"/>
                <c:pt idx="0">
                  <c:v>2015</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'!$B$10:$M$10</c:f>
              <c:numCache>
                <c:formatCode>General</c:formatCode>
                <c:ptCount val="12"/>
                <c:pt idx="0">
                  <c:v>255</c:v>
                </c:pt>
                <c:pt idx="1">
                  <c:v>137</c:v>
                </c:pt>
                <c:pt idx="2" formatCode="#,##0">
                  <c:v>166</c:v>
                </c:pt>
                <c:pt idx="3" formatCode="#,##0">
                  <c:v>177</c:v>
                </c:pt>
                <c:pt idx="4" formatCode="#,##0">
                  <c:v>325</c:v>
                </c:pt>
                <c:pt idx="5" formatCode="#,##0">
                  <c:v>588</c:v>
                </c:pt>
                <c:pt idx="6" formatCode="#,##0">
                  <c:v>257</c:v>
                </c:pt>
                <c:pt idx="7" formatCode="#,##0">
                  <c:v>809</c:v>
                </c:pt>
                <c:pt idx="8" formatCode="#,##0">
                  <c:v>357</c:v>
                </c:pt>
                <c:pt idx="9" formatCode="#,##0">
                  <c:v>230</c:v>
                </c:pt>
                <c:pt idx="10" formatCode="#,##0">
                  <c:v>233</c:v>
                </c:pt>
                <c:pt idx="11" formatCode="#,##0">
                  <c:v>154</c:v>
                </c:pt>
              </c:numCache>
            </c:numRef>
          </c:val>
          <c:smooth val="0"/>
          <c:extLst>
            <c:ext xmlns:c16="http://schemas.microsoft.com/office/drawing/2014/chart" uri="{C3380CC4-5D6E-409C-BE32-E72D297353CC}">
              <c16:uniqueId val="{00000004-0296-4AD7-A696-2747EA217E56}"/>
            </c:ext>
          </c:extLst>
        </c:ser>
        <c:ser>
          <c:idx val="5"/>
          <c:order val="5"/>
          <c:tx>
            <c:strRef>
              <c:f>'Årsoversigt '!$A$11</c:f>
              <c:strCache>
                <c:ptCount val="1"/>
                <c:pt idx="0">
                  <c:v>2016</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'!$B$11:$M$11</c:f>
              <c:numCache>
                <c:formatCode>General</c:formatCode>
                <c:ptCount val="12"/>
                <c:pt idx="0">
                  <c:v>207</c:v>
                </c:pt>
                <c:pt idx="1">
                  <c:v>157</c:v>
                </c:pt>
                <c:pt idx="2" formatCode="#,##0">
                  <c:v>175</c:v>
                </c:pt>
                <c:pt idx="3" formatCode="#,##0">
                  <c:v>231</c:v>
                </c:pt>
                <c:pt idx="4" formatCode="#,##0">
                  <c:v>320</c:v>
                </c:pt>
                <c:pt idx="5" formatCode="#,##0">
                  <c:v>662</c:v>
                </c:pt>
                <c:pt idx="6" formatCode="#,##0">
                  <c:v>319</c:v>
                </c:pt>
                <c:pt idx="7" formatCode="#,##0">
                  <c:v>748</c:v>
                </c:pt>
                <c:pt idx="8" formatCode="#,##0">
                  <c:v>344</c:v>
                </c:pt>
                <c:pt idx="9" formatCode="#,##0">
                  <c:v>229</c:v>
                </c:pt>
                <c:pt idx="10" formatCode="#,##0">
                  <c:v>205</c:v>
                </c:pt>
                <c:pt idx="11" formatCode="#,##0">
                  <c:v>134</c:v>
                </c:pt>
              </c:numCache>
            </c:numRef>
          </c:val>
          <c:smooth val="0"/>
          <c:extLst>
            <c:ext xmlns:c16="http://schemas.microsoft.com/office/drawing/2014/chart" uri="{C3380CC4-5D6E-409C-BE32-E72D297353CC}">
              <c16:uniqueId val="{00000005-0296-4AD7-A696-2747EA217E56}"/>
            </c:ext>
          </c:extLst>
        </c:ser>
        <c:ser>
          <c:idx val="6"/>
          <c:order val="6"/>
          <c:tx>
            <c:strRef>
              <c:f>'Årsoversigt '!$A$12</c:f>
              <c:strCache>
                <c:ptCount val="1"/>
                <c:pt idx="0">
                  <c:v>2017</c:v>
                </c:pt>
              </c:strCache>
            </c:strRef>
          </c:tx>
          <c:marker>
            <c:symbol val="none"/>
          </c:marker>
          <c:cat>
            <c:strRef>
              <c:f>'Årsoversigt '!$B$5:$M$5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'!$B$12:$M$12</c:f>
              <c:numCache>
                <c:formatCode>General</c:formatCode>
                <c:ptCount val="12"/>
                <c:pt idx="0">
                  <c:v>233</c:v>
                </c:pt>
                <c:pt idx="1">
                  <c:v>146</c:v>
                </c:pt>
                <c:pt idx="2" formatCode="#,##0">
                  <c:v>222</c:v>
                </c:pt>
                <c:pt idx="3" formatCode="#,##0">
                  <c:v>217</c:v>
                </c:pt>
                <c:pt idx="4" formatCode="#,##0">
                  <c:v>373</c:v>
                </c:pt>
                <c:pt idx="5" formatCode="#,##0">
                  <c:v>537</c:v>
                </c:pt>
                <c:pt idx="6" formatCode="#,##0">
                  <c:v>280</c:v>
                </c:pt>
                <c:pt idx="7" formatCode="#,##0">
                  <c:v>696</c:v>
                </c:pt>
              </c:numCache>
            </c:numRef>
          </c:val>
          <c:smooth val="0"/>
          <c:extLst>
            <c:ext xmlns:c16="http://schemas.microsoft.com/office/drawing/2014/chart" uri="{C3380CC4-5D6E-409C-BE32-E72D297353CC}">
              <c16:uniqueId val="{00000000-2AEF-4E53-90AE-82B50866D81C}"/>
            </c:ext>
          </c:extLst>
        </c:ser>
        <c:dLbls>
          <c:showLegendKey val="0"/>
          <c:showVal val="0"/>
          <c:showCatName val="0"/>
          <c:showSerName val="0"/>
          <c:showPercent val="0"/>
          <c:showBubbleSize val="0"/>
        </c:dLbls>
        <c:smooth val="0"/>
        <c:axId val="320297312"/>
        <c:axId val="320297704"/>
      </c:lineChart>
      <c:catAx>
        <c:axId val="320297312"/>
        <c:scaling>
          <c:orientation val="minMax"/>
        </c:scaling>
        <c:delete val="0"/>
        <c:axPos val="b"/>
        <c:numFmt formatCode="General" sourceLinked="0"/>
        <c:majorTickMark val="none"/>
        <c:minorTickMark val="none"/>
        <c:tickLblPos val="nextTo"/>
        <c:crossAx val="320297704"/>
        <c:crosses val="autoZero"/>
        <c:auto val="1"/>
        <c:lblAlgn val="ctr"/>
        <c:lblOffset val="100"/>
        <c:noMultiLvlLbl val="0"/>
      </c:catAx>
      <c:valAx>
        <c:axId val="320297704"/>
        <c:scaling>
          <c:orientation val="minMax"/>
        </c:scaling>
        <c:delete val="0"/>
        <c:axPos val="l"/>
        <c:majorGridlines/>
        <c:numFmt formatCode="General" sourceLinked="1"/>
        <c:majorTickMark val="none"/>
        <c:minorTickMark val="none"/>
        <c:tickLblPos val="nextTo"/>
        <c:crossAx val="320297312"/>
        <c:crosses val="autoZero"/>
        <c:crossBetween val="between"/>
      </c:valAx>
      <c:dTable>
        <c:showHorzBorder val="1"/>
        <c:showVertBorder val="1"/>
        <c:showOutline val="1"/>
        <c:showKeys val="1"/>
      </c:dTable>
      <c:spPr>
        <a:noFill/>
      </c:spPr>
    </c:plotArea>
    <c:plotVisOnly val="1"/>
    <c:dispBlanksAs val="gap"/>
    <c:showDLblsOverMax val="0"/>
  </c:chart>
  <c:spPr>
    <a:solidFill>
      <a:schemeClr val="accent3">
        <a:lumMod val="20000"/>
        <a:lumOff val="80000"/>
      </a:schemeClr>
    </a:solidFill>
    <a:ln>
      <a:solidFill>
        <a:schemeClr val="accent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t>Detail optag i skolepraktik pr.</a:t>
            </a:r>
            <a:r>
              <a:rPr lang="en-US" sz="1800" b="1" baseline="0"/>
              <a:t> måned</a:t>
            </a:r>
            <a:endParaRPr lang="en-US" sz="1800" b="1"/>
          </a:p>
        </c:rich>
      </c:tx>
      <c:layout>
        <c:manualLayout>
          <c:xMode val="edge"/>
          <c:yMode val="edge"/>
          <c:x val="0.15674022222222223"/>
          <c:y val="2.257777777777777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2035862222222222"/>
          <c:y val="0.13530200000000001"/>
          <c:w val="0.78497866666666671"/>
          <c:h val="0.50473111111111124"/>
        </c:manualLayout>
      </c:layout>
      <c:lineChart>
        <c:grouping val="standard"/>
        <c:varyColors val="0"/>
        <c:ser>
          <c:idx val="0"/>
          <c:order val="0"/>
          <c:tx>
            <c:strRef>
              <c:f>'Årsoversigt '!$A$24</c:f>
              <c:strCache>
                <c:ptCount val="1"/>
                <c:pt idx="0">
                  <c:v>2011</c:v>
                </c:pt>
              </c:strCache>
            </c:strRef>
          </c:tx>
          <c:spPr>
            <a:ln w="28575" cap="rnd">
              <a:solidFill>
                <a:schemeClr val="accent1"/>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'!$B$24:$M$24</c:f>
              <c:numCache>
                <c:formatCode>General</c:formatCode>
                <c:ptCount val="12"/>
                <c:pt idx="0">
                  <c:v>0</c:v>
                </c:pt>
                <c:pt idx="1">
                  <c:v>12</c:v>
                </c:pt>
                <c:pt idx="2" formatCode="#,##0">
                  <c:v>11</c:v>
                </c:pt>
                <c:pt idx="3" formatCode="#,##0">
                  <c:v>16</c:v>
                </c:pt>
                <c:pt idx="4" formatCode="#,##0">
                  <c:v>0</c:v>
                </c:pt>
                <c:pt idx="5" formatCode="#,##0">
                  <c:v>0</c:v>
                </c:pt>
                <c:pt idx="6" formatCode="#,##0">
                  <c:v>6</c:v>
                </c:pt>
                <c:pt idx="7" formatCode="#,##0">
                  <c:v>8</c:v>
                </c:pt>
                <c:pt idx="8" formatCode="#,##0">
                  <c:v>185</c:v>
                </c:pt>
                <c:pt idx="9" formatCode="#,##0">
                  <c:v>37</c:v>
                </c:pt>
                <c:pt idx="10" formatCode="#,##0">
                  <c:v>0</c:v>
                </c:pt>
                <c:pt idx="11" formatCode="#,##0">
                  <c:v>0</c:v>
                </c:pt>
              </c:numCache>
            </c:numRef>
          </c:val>
          <c:smooth val="0"/>
          <c:extLst>
            <c:ext xmlns:c16="http://schemas.microsoft.com/office/drawing/2014/chart" uri="{C3380CC4-5D6E-409C-BE32-E72D297353CC}">
              <c16:uniqueId val="{00000000-38D0-4D94-821D-3853309FE9E6}"/>
            </c:ext>
          </c:extLst>
        </c:ser>
        <c:ser>
          <c:idx val="1"/>
          <c:order val="1"/>
          <c:tx>
            <c:strRef>
              <c:f>'Årsoversigt '!$A$25</c:f>
              <c:strCache>
                <c:ptCount val="1"/>
                <c:pt idx="0">
                  <c:v>2012</c:v>
                </c:pt>
              </c:strCache>
            </c:strRef>
          </c:tx>
          <c:spPr>
            <a:ln w="28575" cap="rnd">
              <a:solidFill>
                <a:schemeClr val="accent2"/>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'!$B$25:$M$25</c:f>
              <c:numCache>
                <c:formatCode>General</c:formatCode>
                <c:ptCount val="12"/>
                <c:pt idx="0">
                  <c:v>8</c:v>
                </c:pt>
                <c:pt idx="1">
                  <c:v>9</c:v>
                </c:pt>
                <c:pt idx="2" formatCode="#,##0">
                  <c:v>18</c:v>
                </c:pt>
                <c:pt idx="3" formatCode="#,##0">
                  <c:v>51</c:v>
                </c:pt>
                <c:pt idx="4" formatCode="#,##0">
                  <c:v>0</c:v>
                </c:pt>
                <c:pt idx="5" formatCode="#,##0">
                  <c:v>0</c:v>
                </c:pt>
                <c:pt idx="6" formatCode="#,##0">
                  <c:v>0</c:v>
                </c:pt>
                <c:pt idx="7" formatCode="#,##0">
                  <c:v>191</c:v>
                </c:pt>
                <c:pt idx="8" formatCode="#,##0">
                  <c:v>130</c:v>
                </c:pt>
                <c:pt idx="9" formatCode="#,##0">
                  <c:v>20</c:v>
                </c:pt>
                <c:pt idx="10" formatCode="#,##0">
                  <c:v>6</c:v>
                </c:pt>
                <c:pt idx="11" formatCode="#,##0">
                  <c:v>12</c:v>
                </c:pt>
              </c:numCache>
            </c:numRef>
          </c:val>
          <c:smooth val="0"/>
          <c:extLst>
            <c:ext xmlns:c16="http://schemas.microsoft.com/office/drawing/2014/chart" uri="{C3380CC4-5D6E-409C-BE32-E72D297353CC}">
              <c16:uniqueId val="{00000001-38D0-4D94-821D-3853309FE9E6}"/>
            </c:ext>
          </c:extLst>
        </c:ser>
        <c:ser>
          <c:idx val="2"/>
          <c:order val="2"/>
          <c:tx>
            <c:strRef>
              <c:f>'Årsoversigt '!$A$26</c:f>
              <c:strCache>
                <c:ptCount val="1"/>
                <c:pt idx="0">
                  <c:v>2013</c:v>
                </c:pt>
              </c:strCache>
            </c:strRef>
          </c:tx>
          <c:spPr>
            <a:ln w="28575" cap="rnd">
              <a:solidFill>
                <a:schemeClr val="accent3"/>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'!$B$26:$M$26</c:f>
              <c:numCache>
                <c:formatCode>General</c:formatCode>
                <c:ptCount val="12"/>
                <c:pt idx="0">
                  <c:v>39</c:v>
                </c:pt>
                <c:pt idx="1">
                  <c:v>89</c:v>
                </c:pt>
                <c:pt idx="2" formatCode="#,##0">
                  <c:v>0</c:v>
                </c:pt>
                <c:pt idx="3" formatCode="#,##0">
                  <c:v>8</c:v>
                </c:pt>
                <c:pt idx="4" formatCode="#,##0">
                  <c:v>13</c:v>
                </c:pt>
                <c:pt idx="5" formatCode="#,##0">
                  <c:v>13</c:v>
                </c:pt>
                <c:pt idx="6" formatCode="#,##0">
                  <c:v>362</c:v>
                </c:pt>
                <c:pt idx="7" formatCode="#,##0">
                  <c:v>34</c:v>
                </c:pt>
                <c:pt idx="8" formatCode="#,##0">
                  <c:v>22</c:v>
                </c:pt>
                <c:pt idx="9" formatCode="#,##0">
                  <c:v>8</c:v>
                </c:pt>
                <c:pt idx="10" formatCode="#,##0">
                  <c:v>10</c:v>
                </c:pt>
                <c:pt idx="11" formatCode="#,##0">
                  <c:v>27</c:v>
                </c:pt>
              </c:numCache>
            </c:numRef>
          </c:val>
          <c:smooth val="0"/>
          <c:extLst>
            <c:ext xmlns:c16="http://schemas.microsoft.com/office/drawing/2014/chart" uri="{C3380CC4-5D6E-409C-BE32-E72D297353CC}">
              <c16:uniqueId val="{00000002-38D0-4D94-821D-3853309FE9E6}"/>
            </c:ext>
          </c:extLst>
        </c:ser>
        <c:ser>
          <c:idx val="3"/>
          <c:order val="3"/>
          <c:tx>
            <c:strRef>
              <c:f>'Årsoversigt '!$A$27</c:f>
              <c:strCache>
                <c:ptCount val="1"/>
                <c:pt idx="0">
                  <c:v>2014</c:v>
                </c:pt>
              </c:strCache>
            </c:strRef>
          </c:tx>
          <c:spPr>
            <a:ln w="28575" cap="rnd">
              <a:solidFill>
                <a:schemeClr val="accent4"/>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'!$B$27:$M$27</c:f>
              <c:numCache>
                <c:formatCode>General</c:formatCode>
                <c:ptCount val="12"/>
                <c:pt idx="0">
                  <c:v>50</c:v>
                </c:pt>
                <c:pt idx="1">
                  <c:v>92</c:v>
                </c:pt>
                <c:pt idx="2" formatCode="#,##0">
                  <c:v>34</c:v>
                </c:pt>
                <c:pt idx="3" formatCode="#,##0">
                  <c:v>5</c:v>
                </c:pt>
                <c:pt idx="4" formatCode="#,##0">
                  <c:v>21</c:v>
                </c:pt>
                <c:pt idx="5" formatCode="#,##0">
                  <c:v>20</c:v>
                </c:pt>
                <c:pt idx="6" formatCode="#,##0">
                  <c:v>426</c:v>
                </c:pt>
                <c:pt idx="7" formatCode="#,##0">
                  <c:v>38</c:v>
                </c:pt>
                <c:pt idx="8" formatCode="#,##0">
                  <c:v>11</c:v>
                </c:pt>
                <c:pt idx="9" formatCode="#,##0">
                  <c:v>18</c:v>
                </c:pt>
                <c:pt idx="10" formatCode="#,##0">
                  <c:v>21</c:v>
                </c:pt>
                <c:pt idx="11" formatCode="#,##0">
                  <c:v>80</c:v>
                </c:pt>
              </c:numCache>
            </c:numRef>
          </c:val>
          <c:smooth val="0"/>
          <c:extLst>
            <c:ext xmlns:c16="http://schemas.microsoft.com/office/drawing/2014/chart" uri="{C3380CC4-5D6E-409C-BE32-E72D297353CC}">
              <c16:uniqueId val="{00000003-38D0-4D94-821D-3853309FE9E6}"/>
            </c:ext>
          </c:extLst>
        </c:ser>
        <c:ser>
          <c:idx val="4"/>
          <c:order val="4"/>
          <c:tx>
            <c:strRef>
              <c:f>'Årsoversigt '!$A$28</c:f>
              <c:strCache>
                <c:ptCount val="1"/>
                <c:pt idx="0">
                  <c:v>2015</c:v>
                </c:pt>
              </c:strCache>
            </c:strRef>
          </c:tx>
          <c:spPr>
            <a:ln w="28575" cap="rnd">
              <a:solidFill>
                <a:schemeClr val="accent5"/>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'!$B$28:$M$28</c:f>
              <c:numCache>
                <c:formatCode>General</c:formatCode>
                <c:ptCount val="12"/>
                <c:pt idx="0">
                  <c:v>70</c:v>
                </c:pt>
                <c:pt idx="1">
                  <c:v>149</c:v>
                </c:pt>
                <c:pt idx="2" formatCode="#,##0">
                  <c:v>43</c:v>
                </c:pt>
                <c:pt idx="3" formatCode="#,##0">
                  <c:v>15</c:v>
                </c:pt>
                <c:pt idx="4" formatCode="#,##0">
                  <c:v>27</c:v>
                </c:pt>
                <c:pt idx="5" formatCode="#,##0">
                  <c:v>44</c:v>
                </c:pt>
                <c:pt idx="6" formatCode="#,##0">
                  <c:v>576</c:v>
                </c:pt>
                <c:pt idx="7" formatCode="#,##0">
                  <c:v>23</c:v>
                </c:pt>
                <c:pt idx="8" formatCode="#,##0">
                  <c:v>21</c:v>
                </c:pt>
                <c:pt idx="9" formatCode="#,##0">
                  <c:v>31</c:v>
                </c:pt>
                <c:pt idx="10" formatCode="#,##0">
                  <c:v>72</c:v>
                </c:pt>
                <c:pt idx="11" formatCode="#,##0">
                  <c:v>40</c:v>
                </c:pt>
              </c:numCache>
            </c:numRef>
          </c:val>
          <c:smooth val="0"/>
          <c:extLst>
            <c:ext xmlns:c16="http://schemas.microsoft.com/office/drawing/2014/chart" uri="{C3380CC4-5D6E-409C-BE32-E72D297353CC}">
              <c16:uniqueId val="{00000004-38D0-4D94-821D-3853309FE9E6}"/>
            </c:ext>
          </c:extLst>
        </c:ser>
        <c:ser>
          <c:idx val="5"/>
          <c:order val="5"/>
          <c:tx>
            <c:strRef>
              <c:f>'Årsoversigt '!$A$29</c:f>
              <c:strCache>
                <c:ptCount val="1"/>
                <c:pt idx="0">
                  <c:v>2016</c:v>
                </c:pt>
              </c:strCache>
            </c:strRef>
          </c:tx>
          <c:spPr>
            <a:ln w="28575" cap="rnd">
              <a:solidFill>
                <a:schemeClr val="accent6"/>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'!$B$29:$M$29</c:f>
              <c:numCache>
                <c:formatCode>General</c:formatCode>
                <c:ptCount val="12"/>
                <c:pt idx="0">
                  <c:v>120</c:v>
                </c:pt>
                <c:pt idx="1">
                  <c:v>390</c:v>
                </c:pt>
                <c:pt idx="2" formatCode="#,##0">
                  <c:v>44</c:v>
                </c:pt>
                <c:pt idx="3" formatCode="#,##0">
                  <c:v>50</c:v>
                </c:pt>
                <c:pt idx="4" formatCode="#,##0">
                  <c:v>55</c:v>
                </c:pt>
                <c:pt idx="5" formatCode="#,##0">
                  <c:v>273</c:v>
                </c:pt>
                <c:pt idx="6" formatCode="#,##0">
                  <c:v>392</c:v>
                </c:pt>
                <c:pt idx="7" formatCode="#,##0">
                  <c:v>289</c:v>
                </c:pt>
                <c:pt idx="8" formatCode="#,##0">
                  <c:v>46</c:v>
                </c:pt>
                <c:pt idx="9" formatCode="#,##0">
                  <c:v>34</c:v>
                </c:pt>
                <c:pt idx="10" formatCode="#,##0">
                  <c:v>71</c:v>
                </c:pt>
                <c:pt idx="11" formatCode="#,##0">
                  <c:v>45</c:v>
                </c:pt>
              </c:numCache>
            </c:numRef>
          </c:val>
          <c:smooth val="0"/>
          <c:extLst>
            <c:ext xmlns:c16="http://schemas.microsoft.com/office/drawing/2014/chart" uri="{C3380CC4-5D6E-409C-BE32-E72D297353CC}">
              <c16:uniqueId val="{00000005-38D0-4D94-821D-3853309FE9E6}"/>
            </c:ext>
          </c:extLst>
        </c:ser>
        <c:ser>
          <c:idx val="6"/>
          <c:order val="6"/>
          <c:tx>
            <c:strRef>
              <c:f>'Årsoversigt '!$A$30</c:f>
              <c:strCache>
                <c:ptCount val="1"/>
                <c:pt idx="0">
                  <c:v>2017</c:v>
                </c:pt>
              </c:strCache>
            </c:strRef>
          </c:tx>
          <c:spPr>
            <a:ln w="28575" cap="rnd">
              <a:solidFill>
                <a:schemeClr val="accent1">
                  <a:lumMod val="60000"/>
                </a:schemeClr>
              </a:solidFill>
              <a:round/>
            </a:ln>
            <a:effectLst/>
          </c:spPr>
          <c:marker>
            <c:symbol val="none"/>
          </c:marker>
          <c:cat>
            <c:strRef>
              <c:f>'Årsoversigt '!$B$23:$M$23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'!$B$30:$M$30</c:f>
              <c:numCache>
                <c:formatCode>General</c:formatCode>
                <c:ptCount val="12"/>
                <c:pt idx="0">
                  <c:v>160</c:v>
                </c:pt>
                <c:pt idx="1">
                  <c:v>258</c:v>
                </c:pt>
                <c:pt idx="2" formatCode="#,##0">
                  <c:v>52</c:v>
                </c:pt>
                <c:pt idx="3" formatCode="#,##0">
                  <c:v>60</c:v>
                </c:pt>
                <c:pt idx="4" formatCode="#,##0">
                  <c:v>42</c:v>
                </c:pt>
                <c:pt idx="5" formatCode="#,##0">
                  <c:v>131</c:v>
                </c:pt>
                <c:pt idx="6" formatCode="#,##0">
                  <c:v>157</c:v>
                </c:pt>
                <c:pt idx="7" formatCode="#,##0">
                  <c:v>174</c:v>
                </c:pt>
              </c:numCache>
            </c:numRef>
          </c:val>
          <c:smooth val="0"/>
          <c:extLst>
            <c:ext xmlns:c16="http://schemas.microsoft.com/office/drawing/2014/chart" uri="{C3380CC4-5D6E-409C-BE32-E72D297353CC}">
              <c16:uniqueId val="{00000000-58D7-447E-AF0A-29D0A118A3A1}"/>
            </c:ext>
          </c:extLst>
        </c:ser>
        <c:dLbls>
          <c:showLegendKey val="0"/>
          <c:showVal val="0"/>
          <c:showCatName val="0"/>
          <c:showSerName val="0"/>
          <c:showPercent val="0"/>
          <c:showBubbleSize val="0"/>
        </c:dLbls>
        <c:smooth val="0"/>
        <c:axId val="320298880"/>
        <c:axId val="320986656"/>
      </c:lineChart>
      <c:catAx>
        <c:axId val="32029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20986656"/>
        <c:crosses val="autoZero"/>
        <c:auto val="1"/>
        <c:lblAlgn val="ctr"/>
        <c:lblOffset val="100"/>
        <c:noMultiLvlLbl val="0"/>
      </c:catAx>
      <c:valAx>
        <c:axId val="320986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20298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da-DK"/>
          </a:p>
        </c:txPr>
      </c:dTable>
      <c:spPr>
        <a:noFill/>
        <a:ln>
          <a:noFill/>
        </a:ln>
        <a:effectLst/>
      </c:spPr>
    </c:plotArea>
    <c:plotVisOnly val="1"/>
    <c:dispBlanksAs val="gap"/>
    <c:showDLblsOverMax val="0"/>
  </c:chart>
  <c:spPr>
    <a:solidFill>
      <a:schemeClr val="accent3">
        <a:lumMod val="20000"/>
        <a:lumOff val="80000"/>
      </a:schemeClr>
    </a:solidFill>
    <a:ln w="9525" cap="flat" cmpd="sng" algn="ctr">
      <a:solidFill>
        <a:schemeClr val="tx1"/>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600" b="0" i="0" baseline="0">
                <a:effectLst/>
                <a:latin typeface="Arial" panose="020B0604020202020204" pitchFamily="34" charset="0"/>
                <a:cs typeface="Arial" panose="020B0604020202020204" pitchFamily="34" charset="0"/>
              </a:rPr>
              <a:t>Delaftaler i skolepraktik </a:t>
            </a:r>
            <a:endParaRPr lang="da-DK" sz="16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'Årsoversigt '!$A$42</c:f>
              <c:strCache>
                <c:ptCount val="1"/>
                <c:pt idx="0">
                  <c:v>2016</c:v>
                </c:pt>
              </c:strCache>
            </c:strRef>
          </c:tx>
          <c:spPr>
            <a:solidFill>
              <a:schemeClr val="accent1"/>
            </a:solidFill>
            <a:ln>
              <a:noFill/>
            </a:ln>
            <a:effectLst/>
          </c:spPr>
          <c:invertIfNegative val="0"/>
          <c:cat>
            <c:strRef>
              <c:f>'Årsoversigt '!$B$40:$M$41</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'!$B$42:$M$42</c:f>
              <c:numCache>
                <c:formatCode>General</c:formatCode>
                <c:ptCount val="12"/>
                <c:pt idx="0">
                  <c:v>6</c:v>
                </c:pt>
                <c:pt idx="1">
                  <c:v>11</c:v>
                </c:pt>
                <c:pt idx="2">
                  <c:v>4</c:v>
                </c:pt>
                <c:pt idx="3">
                  <c:v>15</c:v>
                </c:pt>
                <c:pt idx="4">
                  <c:v>20</c:v>
                </c:pt>
                <c:pt idx="5">
                  <c:v>10</c:v>
                </c:pt>
                <c:pt idx="6">
                  <c:v>7</c:v>
                </c:pt>
                <c:pt idx="7">
                  <c:v>16</c:v>
                </c:pt>
                <c:pt idx="8">
                  <c:v>14</c:v>
                </c:pt>
                <c:pt idx="9">
                  <c:v>19</c:v>
                </c:pt>
                <c:pt idx="10">
                  <c:v>42</c:v>
                </c:pt>
                <c:pt idx="11">
                  <c:v>23</c:v>
                </c:pt>
              </c:numCache>
            </c:numRef>
          </c:val>
          <c:extLst>
            <c:ext xmlns:c16="http://schemas.microsoft.com/office/drawing/2014/chart" uri="{C3380CC4-5D6E-409C-BE32-E72D297353CC}">
              <c16:uniqueId val="{00000000-22D5-42B3-BC9C-F6D0E93DEDFC}"/>
            </c:ext>
          </c:extLst>
        </c:ser>
        <c:ser>
          <c:idx val="1"/>
          <c:order val="1"/>
          <c:tx>
            <c:strRef>
              <c:f>'Årsoversigt '!$A$43</c:f>
              <c:strCache>
                <c:ptCount val="1"/>
                <c:pt idx="0">
                  <c:v>2017</c:v>
                </c:pt>
              </c:strCache>
            </c:strRef>
          </c:tx>
          <c:spPr>
            <a:solidFill>
              <a:schemeClr val="accent2"/>
            </a:solidFill>
            <a:ln>
              <a:noFill/>
            </a:ln>
            <a:effectLst/>
          </c:spPr>
          <c:invertIfNegative val="0"/>
          <c:cat>
            <c:strRef>
              <c:f>'Årsoversigt '!$B$40:$M$41</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'!$B$43:$M$43</c:f>
              <c:numCache>
                <c:formatCode>General</c:formatCode>
                <c:ptCount val="12"/>
                <c:pt idx="0">
                  <c:v>22</c:v>
                </c:pt>
                <c:pt idx="1">
                  <c:v>6</c:v>
                </c:pt>
                <c:pt idx="2">
                  <c:v>13</c:v>
                </c:pt>
                <c:pt idx="3">
                  <c:v>9</c:v>
                </c:pt>
                <c:pt idx="4">
                  <c:v>15</c:v>
                </c:pt>
                <c:pt idx="5">
                  <c:v>15</c:v>
                </c:pt>
                <c:pt idx="6">
                  <c:v>3</c:v>
                </c:pt>
                <c:pt idx="7">
                  <c:v>16</c:v>
                </c:pt>
              </c:numCache>
            </c:numRef>
          </c:val>
          <c:extLst>
            <c:ext xmlns:c16="http://schemas.microsoft.com/office/drawing/2014/chart" uri="{C3380CC4-5D6E-409C-BE32-E72D297353CC}">
              <c16:uniqueId val="{00000001-22D5-42B3-BC9C-F6D0E93DEDFC}"/>
            </c:ext>
          </c:extLst>
        </c:ser>
        <c:dLbls>
          <c:showLegendKey val="0"/>
          <c:showVal val="0"/>
          <c:showCatName val="0"/>
          <c:showSerName val="0"/>
          <c:showPercent val="0"/>
          <c:showBubbleSize val="0"/>
        </c:dLbls>
        <c:gapWidth val="150"/>
        <c:axId val="561586224"/>
        <c:axId val="542049664"/>
      </c:barChart>
      <c:catAx>
        <c:axId val="56158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42049664"/>
        <c:crosses val="autoZero"/>
        <c:auto val="1"/>
        <c:lblAlgn val="ctr"/>
        <c:lblOffset val="100"/>
        <c:noMultiLvlLbl val="0"/>
      </c:catAx>
      <c:valAx>
        <c:axId val="54204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1586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a-DK"/>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600">
                <a:latin typeface="Arial" panose="020B0604020202020204" pitchFamily="34" charset="0"/>
                <a:cs typeface="Arial" panose="020B0604020202020204" pitchFamily="34" charset="0"/>
              </a:rPr>
              <a:t>Kort aftaler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'Årsoversigt '!$A$46</c:f>
              <c:strCache>
                <c:ptCount val="1"/>
                <c:pt idx="0">
                  <c:v>2016</c:v>
                </c:pt>
              </c:strCache>
            </c:strRef>
          </c:tx>
          <c:spPr>
            <a:solidFill>
              <a:schemeClr val="accent1"/>
            </a:solidFill>
            <a:ln>
              <a:noFill/>
            </a:ln>
            <a:effectLst/>
          </c:spPr>
          <c:invertIfNegative val="0"/>
          <c:cat>
            <c:strRef>
              <c:f>'Årsoversigt '!$B$44:$M$45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'!$B$46:$M$46</c:f>
              <c:numCache>
                <c:formatCode>General</c:formatCode>
                <c:ptCount val="12"/>
                <c:pt idx="0">
                  <c:v>2</c:v>
                </c:pt>
                <c:pt idx="1">
                  <c:v>1</c:v>
                </c:pt>
                <c:pt idx="2">
                  <c:v>5</c:v>
                </c:pt>
                <c:pt idx="4">
                  <c:v>4</c:v>
                </c:pt>
                <c:pt idx="5">
                  <c:v>2</c:v>
                </c:pt>
                <c:pt idx="6">
                  <c:v>1</c:v>
                </c:pt>
                <c:pt idx="7">
                  <c:v>7</c:v>
                </c:pt>
                <c:pt idx="8">
                  <c:v>3</c:v>
                </c:pt>
                <c:pt idx="9">
                  <c:v>1</c:v>
                </c:pt>
                <c:pt idx="10">
                  <c:v>4</c:v>
                </c:pt>
                <c:pt idx="11">
                  <c:v>3</c:v>
                </c:pt>
              </c:numCache>
            </c:numRef>
          </c:val>
          <c:extLst>
            <c:ext xmlns:c16="http://schemas.microsoft.com/office/drawing/2014/chart" uri="{C3380CC4-5D6E-409C-BE32-E72D297353CC}">
              <c16:uniqueId val="{00000000-92C1-429E-AAD2-7EBD6DEEACE8}"/>
            </c:ext>
          </c:extLst>
        </c:ser>
        <c:ser>
          <c:idx val="1"/>
          <c:order val="1"/>
          <c:tx>
            <c:strRef>
              <c:f>'Årsoversigt '!$A$47</c:f>
              <c:strCache>
                <c:ptCount val="1"/>
                <c:pt idx="0">
                  <c:v>2017</c:v>
                </c:pt>
              </c:strCache>
            </c:strRef>
          </c:tx>
          <c:spPr>
            <a:solidFill>
              <a:schemeClr val="accent2"/>
            </a:solidFill>
            <a:ln>
              <a:noFill/>
            </a:ln>
            <a:effectLst/>
          </c:spPr>
          <c:invertIfNegative val="0"/>
          <c:cat>
            <c:strRef>
              <c:f>'Årsoversigt '!$B$44:$M$45</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'!$B$47:$M$47</c:f>
              <c:numCache>
                <c:formatCode>General</c:formatCode>
                <c:ptCount val="12"/>
                <c:pt idx="0">
                  <c:v>3</c:v>
                </c:pt>
                <c:pt idx="1">
                  <c:v>3</c:v>
                </c:pt>
                <c:pt idx="2">
                  <c:v>2</c:v>
                </c:pt>
                <c:pt idx="3">
                  <c:v>1</c:v>
                </c:pt>
                <c:pt idx="4">
                  <c:v>3</c:v>
                </c:pt>
                <c:pt idx="5">
                  <c:v>5</c:v>
                </c:pt>
                <c:pt idx="6">
                  <c:v>1</c:v>
                </c:pt>
                <c:pt idx="7">
                  <c:v>1</c:v>
                </c:pt>
              </c:numCache>
            </c:numRef>
          </c:val>
          <c:extLst>
            <c:ext xmlns:c16="http://schemas.microsoft.com/office/drawing/2014/chart" uri="{C3380CC4-5D6E-409C-BE32-E72D297353CC}">
              <c16:uniqueId val="{00000001-92C1-429E-AAD2-7EBD6DEEACE8}"/>
            </c:ext>
          </c:extLst>
        </c:ser>
        <c:dLbls>
          <c:showLegendKey val="0"/>
          <c:showVal val="0"/>
          <c:showCatName val="0"/>
          <c:showSerName val="0"/>
          <c:showPercent val="0"/>
          <c:showBubbleSize val="0"/>
        </c:dLbls>
        <c:gapWidth val="150"/>
        <c:axId val="458011056"/>
        <c:axId val="525594832"/>
      </c:barChart>
      <c:catAx>
        <c:axId val="45801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25594832"/>
        <c:crosses val="autoZero"/>
        <c:auto val="1"/>
        <c:lblAlgn val="ctr"/>
        <c:lblOffset val="100"/>
        <c:noMultiLvlLbl val="0"/>
      </c:catAx>
      <c:valAx>
        <c:axId val="52559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8011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a-DK"/>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latin typeface="Arial" panose="020B0604020202020204" pitchFamily="34" charset="0"/>
                <a:cs typeface="Arial" panose="020B0604020202020204" pitchFamily="34" charset="0"/>
              </a:rPr>
              <a:t>Restlæreaftaler</a:t>
            </a:r>
            <a:r>
              <a:rPr lang="da-DK"/>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'Årsoversigt '!$A$50</c:f>
              <c:strCache>
                <c:ptCount val="1"/>
                <c:pt idx="0">
                  <c:v>2017 Restlære 
efter SKP</c:v>
                </c:pt>
              </c:strCache>
            </c:strRef>
          </c:tx>
          <c:spPr>
            <a:ln w="28575" cap="rnd">
              <a:solidFill>
                <a:schemeClr val="accent1"/>
              </a:solidFill>
              <a:round/>
            </a:ln>
            <a:effectLst/>
          </c:spPr>
          <c:marker>
            <c:symbol val="none"/>
          </c:marker>
          <c:cat>
            <c:strRef>
              <c:f>'Årsoversigt '!$B$48:$M$49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'!$B$50:$M$50</c:f>
              <c:numCache>
                <c:formatCode>General</c:formatCode>
                <c:ptCount val="12"/>
                <c:pt idx="0">
                  <c:v>36</c:v>
                </c:pt>
                <c:pt idx="1">
                  <c:v>27</c:v>
                </c:pt>
                <c:pt idx="2">
                  <c:v>38</c:v>
                </c:pt>
                <c:pt idx="3">
                  <c:v>30</c:v>
                </c:pt>
                <c:pt idx="4">
                  <c:v>57</c:v>
                </c:pt>
                <c:pt idx="5">
                  <c:v>72</c:v>
                </c:pt>
                <c:pt idx="6">
                  <c:v>25</c:v>
                </c:pt>
                <c:pt idx="7">
                  <c:v>75</c:v>
                </c:pt>
              </c:numCache>
            </c:numRef>
          </c:val>
          <c:smooth val="0"/>
          <c:extLst>
            <c:ext xmlns:c16="http://schemas.microsoft.com/office/drawing/2014/chart" uri="{C3380CC4-5D6E-409C-BE32-E72D297353CC}">
              <c16:uniqueId val="{00000000-EF3A-48E7-A201-176A22298599}"/>
            </c:ext>
          </c:extLst>
        </c:ser>
        <c:ser>
          <c:idx val="1"/>
          <c:order val="1"/>
          <c:tx>
            <c:strRef>
              <c:f>'Årsoversigt '!$A$51</c:f>
              <c:strCache>
                <c:ptCount val="1"/>
                <c:pt idx="0">
                  <c:v>2016 Restlære 
efter SKP</c:v>
                </c:pt>
              </c:strCache>
            </c:strRef>
          </c:tx>
          <c:spPr>
            <a:ln w="28575" cap="rnd">
              <a:solidFill>
                <a:schemeClr val="accent2"/>
              </a:solidFill>
              <a:round/>
            </a:ln>
            <a:effectLst/>
          </c:spPr>
          <c:marker>
            <c:symbol val="none"/>
          </c:marker>
          <c:cat>
            <c:strRef>
              <c:f>'Årsoversigt '!$B$48:$M$49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'!$B$51:$M$51</c:f>
              <c:numCache>
                <c:formatCode>General</c:formatCode>
                <c:ptCount val="12"/>
                <c:pt idx="0">
                  <c:v>20</c:v>
                </c:pt>
                <c:pt idx="1">
                  <c:v>16</c:v>
                </c:pt>
                <c:pt idx="2">
                  <c:v>23</c:v>
                </c:pt>
                <c:pt idx="3">
                  <c:v>24</c:v>
                </c:pt>
                <c:pt idx="4">
                  <c:v>17</c:v>
                </c:pt>
                <c:pt idx="5">
                  <c:v>30</c:v>
                </c:pt>
                <c:pt idx="6">
                  <c:v>14</c:v>
                </c:pt>
                <c:pt idx="7">
                  <c:v>35</c:v>
                </c:pt>
                <c:pt idx="8">
                  <c:v>33</c:v>
                </c:pt>
                <c:pt idx="9">
                  <c:v>34</c:v>
                </c:pt>
                <c:pt idx="10">
                  <c:v>36</c:v>
                </c:pt>
                <c:pt idx="11">
                  <c:v>25</c:v>
                </c:pt>
              </c:numCache>
            </c:numRef>
          </c:val>
          <c:smooth val="0"/>
          <c:extLst>
            <c:ext xmlns:c16="http://schemas.microsoft.com/office/drawing/2014/chart" uri="{C3380CC4-5D6E-409C-BE32-E72D297353CC}">
              <c16:uniqueId val="{00000001-EF3A-48E7-A201-176A22298599}"/>
            </c:ext>
          </c:extLst>
        </c:ser>
        <c:ser>
          <c:idx val="2"/>
          <c:order val="2"/>
          <c:tx>
            <c:strRef>
              <c:f>'Årsoversigt '!$A$52</c:f>
              <c:strCache>
                <c:ptCount val="1"/>
                <c:pt idx="0">
                  <c:v>2016 Restlære
i øvrigt </c:v>
                </c:pt>
              </c:strCache>
            </c:strRef>
          </c:tx>
          <c:spPr>
            <a:ln w="28575" cap="rnd">
              <a:solidFill>
                <a:schemeClr val="accent3"/>
              </a:solidFill>
              <a:round/>
            </a:ln>
            <a:effectLst/>
          </c:spPr>
          <c:marker>
            <c:symbol val="none"/>
          </c:marker>
          <c:cat>
            <c:strRef>
              <c:f>'Årsoversigt '!$B$48:$M$49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'!$B$52:$M$52</c:f>
              <c:numCache>
                <c:formatCode>General</c:formatCode>
                <c:ptCount val="12"/>
                <c:pt idx="0">
                  <c:v>10</c:v>
                </c:pt>
                <c:pt idx="1">
                  <c:v>6</c:v>
                </c:pt>
                <c:pt idx="2">
                  <c:v>9</c:v>
                </c:pt>
                <c:pt idx="3">
                  <c:v>9</c:v>
                </c:pt>
                <c:pt idx="4">
                  <c:v>16</c:v>
                </c:pt>
                <c:pt idx="5">
                  <c:v>21</c:v>
                </c:pt>
                <c:pt idx="6">
                  <c:v>3</c:v>
                </c:pt>
                <c:pt idx="7">
                  <c:v>14</c:v>
                </c:pt>
                <c:pt idx="8">
                  <c:v>13</c:v>
                </c:pt>
                <c:pt idx="9">
                  <c:v>5</c:v>
                </c:pt>
                <c:pt idx="10">
                  <c:v>10</c:v>
                </c:pt>
                <c:pt idx="11">
                  <c:v>5</c:v>
                </c:pt>
              </c:numCache>
            </c:numRef>
          </c:val>
          <c:smooth val="0"/>
          <c:extLst>
            <c:ext xmlns:c16="http://schemas.microsoft.com/office/drawing/2014/chart" uri="{C3380CC4-5D6E-409C-BE32-E72D297353CC}">
              <c16:uniqueId val="{00000002-EF3A-48E7-A201-176A22298599}"/>
            </c:ext>
          </c:extLst>
        </c:ser>
        <c:ser>
          <c:idx val="3"/>
          <c:order val="3"/>
          <c:tx>
            <c:strRef>
              <c:f>'Årsoversigt '!$A$53</c:f>
              <c:strCache>
                <c:ptCount val="1"/>
                <c:pt idx="0">
                  <c:v>2017 Restlære
i øvrigt </c:v>
                </c:pt>
              </c:strCache>
            </c:strRef>
          </c:tx>
          <c:spPr>
            <a:ln w="28575" cap="rnd">
              <a:solidFill>
                <a:schemeClr val="accent4"/>
              </a:solidFill>
              <a:round/>
            </a:ln>
            <a:effectLst/>
          </c:spPr>
          <c:marker>
            <c:symbol val="none"/>
          </c:marker>
          <c:cat>
            <c:strRef>
              <c:f>'Årsoversigt '!$B$48:$M$49</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'Årsoversigt '!$B$53:$M$53</c:f>
              <c:numCache>
                <c:formatCode>General</c:formatCode>
                <c:ptCount val="12"/>
                <c:pt idx="0">
                  <c:v>16</c:v>
                </c:pt>
                <c:pt idx="1">
                  <c:v>10</c:v>
                </c:pt>
                <c:pt idx="2">
                  <c:v>15</c:v>
                </c:pt>
                <c:pt idx="3">
                  <c:v>3</c:v>
                </c:pt>
                <c:pt idx="4">
                  <c:v>13</c:v>
                </c:pt>
                <c:pt idx="5">
                  <c:v>29</c:v>
                </c:pt>
                <c:pt idx="6">
                  <c:v>7</c:v>
                </c:pt>
                <c:pt idx="7">
                  <c:v>27</c:v>
                </c:pt>
              </c:numCache>
            </c:numRef>
          </c:val>
          <c:smooth val="0"/>
          <c:extLst>
            <c:ext xmlns:c16="http://schemas.microsoft.com/office/drawing/2014/chart" uri="{C3380CC4-5D6E-409C-BE32-E72D297353CC}">
              <c16:uniqueId val="{00000003-EF3A-48E7-A201-176A22298599}"/>
            </c:ext>
          </c:extLst>
        </c:ser>
        <c:dLbls>
          <c:showLegendKey val="0"/>
          <c:showVal val="0"/>
          <c:showCatName val="0"/>
          <c:showSerName val="0"/>
          <c:showPercent val="0"/>
          <c:showBubbleSize val="0"/>
        </c:dLbls>
        <c:smooth val="0"/>
        <c:axId val="554304688"/>
        <c:axId val="573755888"/>
      </c:lineChart>
      <c:catAx>
        <c:axId val="55430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73755888"/>
        <c:crosses val="autoZero"/>
        <c:auto val="1"/>
        <c:lblAlgn val="ctr"/>
        <c:lblOffset val="100"/>
        <c:noMultiLvlLbl val="0"/>
      </c:catAx>
      <c:valAx>
        <c:axId val="57375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5430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a-DK"/>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5</xdr:col>
      <xdr:colOff>260400</xdr:colOff>
      <xdr:row>57</xdr:row>
      <xdr:rowOff>123960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335280</xdr:colOff>
      <xdr:row>37</xdr:row>
      <xdr:rowOff>0</xdr:rowOff>
    </xdr:from>
    <xdr:to>
      <xdr:col>14</xdr:col>
      <xdr:colOff>466140</xdr:colOff>
      <xdr:row>57</xdr:row>
      <xdr:rowOff>123960</xdr:rowOff>
    </xdr:to>
    <xdr:graphicFrame macro="">
      <xdr:nvGraphicFramePr>
        <xdr:cNvPr id="3" name="Diagra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295274</xdr:colOff>
      <xdr:row>24</xdr:row>
      <xdr:rowOff>142874</xdr:rowOff>
    </xdr:from>
    <xdr:to>
      <xdr:col>14</xdr:col>
      <xdr:colOff>571499</xdr:colOff>
      <xdr:row>33</xdr:row>
      <xdr:rowOff>123825</xdr:rowOff>
    </xdr:to>
    <xdr:sp macro="" textlink="">
      <xdr:nvSpPr>
        <xdr:cNvPr id="4" name="Tekstfelt 3">
          <a:extLst>
            <a:ext uri="{FF2B5EF4-FFF2-40B4-BE49-F238E27FC236}">
              <a16:creationId xmlns:a16="http://schemas.microsoft.com/office/drawing/2014/main" id="{00000000-0008-0000-0000-000004000000}"/>
            </a:ext>
          </a:extLst>
        </xdr:cNvPr>
        <xdr:cNvSpPr txBox="1"/>
      </xdr:nvSpPr>
      <xdr:spPr>
        <a:xfrm>
          <a:off x="7391399" y="4657724"/>
          <a:ext cx="2124075" cy="154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b="0" i="0" u="none" strike="noStrike">
              <a:solidFill>
                <a:schemeClr val="dk1"/>
              </a:solidFill>
              <a:effectLst/>
              <a:latin typeface="+mn-lt"/>
              <a:ea typeface="+mn-ea"/>
              <a:cs typeface="+mn-cs"/>
            </a:rPr>
            <a:t>Kilde: Opgørelsen er baseret på tal trukket i LIS, EASY-P ledelsesinformation og er dermed ikke i samme omfang valideret, som de senere opgørelser fra Ministeriet fra Undervisning, Børn og Ligestilling. Skolernes efterfølgende registeringer kan ændre det endelige resultat.</a:t>
          </a:r>
          <a:r>
            <a:rPr lang="da-DK" sz="10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36</xdr:row>
      <xdr:rowOff>144780</xdr:rowOff>
    </xdr:from>
    <xdr:to>
      <xdr:col>5</xdr:col>
      <xdr:colOff>119820</xdr:colOff>
      <xdr:row>64</xdr:row>
      <xdr:rowOff>43620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142876</xdr:colOff>
      <xdr:row>23</xdr:row>
      <xdr:rowOff>47625</xdr:rowOff>
    </xdr:from>
    <xdr:to>
      <xdr:col>14</xdr:col>
      <xdr:colOff>590551</xdr:colOff>
      <xdr:row>33</xdr:row>
      <xdr:rowOff>123825</xdr:rowOff>
    </xdr:to>
    <xdr:sp macro="" textlink="">
      <xdr:nvSpPr>
        <xdr:cNvPr id="3" name="Tekstfelt 2">
          <a:extLst>
            <a:ext uri="{FF2B5EF4-FFF2-40B4-BE49-F238E27FC236}">
              <a16:creationId xmlns:a16="http://schemas.microsoft.com/office/drawing/2014/main" id="{00000000-0008-0000-0100-000003000000}"/>
            </a:ext>
          </a:extLst>
        </xdr:cNvPr>
        <xdr:cNvSpPr txBox="1"/>
      </xdr:nvSpPr>
      <xdr:spPr>
        <a:xfrm>
          <a:off x="7315201" y="4562475"/>
          <a:ext cx="2076450"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b="0" i="0" u="none" strike="noStrike">
              <a:solidFill>
                <a:schemeClr val="dk1"/>
              </a:solidFill>
              <a:effectLst/>
              <a:latin typeface="+mn-lt"/>
              <a:ea typeface="+mn-ea"/>
              <a:cs typeface="+mn-cs"/>
            </a:rPr>
            <a:t>Kilde: Opgørelsen er baseret på tal trukket i LIS, EASY-P ledelsesinformation og er dermed ikke i samme omfang valideret, som de senere opgørelser fra Ministeriet fra Undervisning, Børn og Ligestilling. Skolernes efterfølgende registeringer kan ændre det endelige resultat.</a:t>
          </a:r>
          <a:r>
            <a:rPr lang="da-DK" sz="1000"/>
            <a:t> </a:t>
          </a:r>
        </a:p>
      </xdr:txBody>
    </xdr:sp>
    <xdr:clientData/>
  </xdr:twoCellAnchor>
  <xdr:twoCellAnchor>
    <xdr:from>
      <xdr:col>5</xdr:col>
      <xdr:colOff>182880</xdr:colOff>
      <xdr:row>36</xdr:row>
      <xdr:rowOff>152399</xdr:rowOff>
    </xdr:from>
    <xdr:to>
      <xdr:col>14</xdr:col>
      <xdr:colOff>462720</xdr:colOff>
      <xdr:row>64</xdr:row>
      <xdr:rowOff>47624</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0.92191</cdr:x>
      <cdr:y>0.11861</cdr:y>
    </cdr:from>
    <cdr:to>
      <cdr:x>0.98785</cdr:x>
      <cdr:y>0.38869</cdr:y>
    </cdr:to>
    <cdr:sp macro="" textlink="">
      <cdr:nvSpPr>
        <cdr:cNvPr id="2" name="Tekstboks 1">
          <a:extLst xmlns:a="http://schemas.openxmlformats.org/drawingml/2006/main">
            <a:ext uri="{FF2B5EF4-FFF2-40B4-BE49-F238E27FC236}">
              <a16:creationId xmlns:a16="http://schemas.microsoft.com/office/drawing/2014/main" id="{74C65E20-99BB-469E-BCA2-B0B7839733F5}"/>
            </a:ext>
          </a:extLst>
        </cdr:cNvPr>
        <cdr:cNvSpPr txBox="1"/>
      </cdr:nvSpPr>
      <cdr:spPr>
        <a:xfrm xmlns:a="http://schemas.openxmlformats.org/drawingml/2006/main">
          <a:off x="8096250" y="495300"/>
          <a:ext cx="579120" cy="1127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76200</xdr:colOff>
      <xdr:row>2</xdr:row>
      <xdr:rowOff>114300</xdr:rowOff>
    </xdr:from>
    <xdr:to>
      <xdr:col>0</xdr:col>
      <xdr:colOff>4152900</xdr:colOff>
      <xdr:row>17</xdr:row>
      <xdr:rowOff>0</xdr:rowOff>
    </xdr:to>
    <xdr:graphicFrame macro="">
      <xdr:nvGraphicFramePr>
        <xdr:cNvPr id="2" name="Diagram 1">
          <a:extLst>
            <a:ext uri="{FF2B5EF4-FFF2-40B4-BE49-F238E27FC236}">
              <a16:creationId xmlns:a16="http://schemas.microsoft.com/office/drawing/2014/main" id="{10D954FB-7CFA-4D78-9B09-3D4242661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4210050</xdr:colOff>
      <xdr:row>2</xdr:row>
      <xdr:rowOff>95250</xdr:rowOff>
    </xdr:from>
    <xdr:to>
      <xdr:col>0</xdr:col>
      <xdr:colOff>8258175</xdr:colOff>
      <xdr:row>16</xdr:row>
      <xdr:rowOff>171450</xdr:rowOff>
    </xdr:to>
    <xdr:graphicFrame macro="">
      <xdr:nvGraphicFramePr>
        <xdr:cNvPr id="4" name="Diagram 3">
          <a:extLst>
            <a:ext uri="{FF2B5EF4-FFF2-40B4-BE49-F238E27FC236}">
              <a16:creationId xmlns:a16="http://schemas.microsoft.com/office/drawing/2014/main" id="{D20C458B-A4EE-410F-8D92-277635B9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1619249</xdr:colOff>
      <xdr:row>22</xdr:row>
      <xdr:rowOff>123825</xdr:rowOff>
    </xdr:from>
    <xdr:to>
      <xdr:col>0</xdr:col>
      <xdr:colOff>7505700</xdr:colOff>
      <xdr:row>46</xdr:row>
      <xdr:rowOff>114300</xdr:rowOff>
    </xdr:to>
    <xdr:graphicFrame macro="">
      <xdr:nvGraphicFramePr>
        <xdr:cNvPr id="5" name="Diagram 4">
          <a:extLst>
            <a:ext uri="{FF2B5EF4-FFF2-40B4-BE49-F238E27FC236}">
              <a16:creationId xmlns:a16="http://schemas.microsoft.com/office/drawing/2014/main" id="{7E55C95A-D3D1-44D0-88A9-756D1F4E1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tabSelected="1" view="pageLayout" zoomScaleNormal="100" workbookViewId="0">
      <selection activeCell="D28" sqref="D28"/>
    </sheetView>
  </sheetViews>
  <sheetFormatPr defaultRowHeight="12.75" x14ac:dyDescent="0.2"/>
  <cols>
    <col min="1" max="1" width="28.140625" style="181" customWidth="1"/>
    <col min="2" max="4" width="8.85546875" style="181" customWidth="1"/>
    <col min="5" max="5" width="8.140625" style="181" customWidth="1"/>
    <col min="6" max="7" width="8.85546875" style="181" customWidth="1"/>
    <col min="8" max="8" width="7.28515625" style="181" customWidth="1"/>
    <col min="9" max="9" width="7" style="181" customWidth="1"/>
    <col min="10" max="10" width="6.42578125" style="181" customWidth="1"/>
    <col min="11" max="11" width="7.5703125" style="181" customWidth="1"/>
    <col min="12" max="13" width="6" style="181" customWidth="1"/>
    <col min="14" max="14" width="6.85546875" style="181" customWidth="1"/>
    <col min="15" max="16384" width="9.140625" style="181"/>
  </cols>
  <sheetData>
    <row r="1" spans="1:16" ht="22.15" customHeight="1" x14ac:dyDescent="0.2">
      <c r="A1" s="180" t="s">
        <v>45</v>
      </c>
      <c r="B1" s="180"/>
      <c r="C1" s="180"/>
      <c r="D1" s="180"/>
      <c r="E1" s="180"/>
      <c r="F1" s="180"/>
      <c r="G1" s="180"/>
      <c r="H1" s="180"/>
      <c r="I1" s="180"/>
      <c r="J1" s="180"/>
      <c r="K1" s="180"/>
      <c r="L1" s="180"/>
      <c r="M1" s="180"/>
      <c r="N1" s="180"/>
      <c r="O1" s="180"/>
    </row>
    <row r="2" spans="1:16" ht="42.6" customHeight="1" x14ac:dyDescent="0.2">
      <c r="A2" s="182" t="s">
        <v>84</v>
      </c>
      <c r="B2" s="182"/>
      <c r="C2" s="182"/>
      <c r="D2" s="182"/>
      <c r="E2" s="182"/>
      <c r="F2" s="182"/>
      <c r="G2" s="182"/>
      <c r="H2" s="182"/>
      <c r="I2" s="182"/>
      <c r="J2" s="182"/>
      <c r="K2" s="182"/>
      <c r="L2" s="182"/>
      <c r="M2" s="182"/>
      <c r="N2" s="182"/>
      <c r="O2" s="182"/>
      <c r="P2" s="183"/>
    </row>
    <row r="3" spans="1:16" ht="14.45" customHeight="1" x14ac:dyDescent="0.2">
      <c r="A3" s="184" t="s">
        <v>109</v>
      </c>
      <c r="B3" s="184"/>
      <c r="C3" s="184"/>
      <c r="D3" s="184"/>
      <c r="E3" s="184"/>
      <c r="F3" s="184"/>
      <c r="G3" s="184"/>
      <c r="H3" s="185"/>
      <c r="I3" s="185"/>
      <c r="J3" s="185"/>
    </row>
    <row r="4" spans="1:16" ht="12.75" customHeight="1" x14ac:dyDescent="0.2">
      <c r="A4" s="186"/>
      <c r="B4" s="187">
        <v>2017</v>
      </c>
      <c r="C4" s="187"/>
      <c r="D4" s="187"/>
      <c r="E4" s="187"/>
      <c r="F4" s="188">
        <v>2016</v>
      </c>
      <c r="G4" s="187"/>
      <c r="H4" s="189"/>
      <c r="I4" s="189"/>
      <c r="J4" s="189"/>
    </row>
    <row r="5" spans="1:16" ht="13.5" customHeight="1" x14ac:dyDescent="0.2">
      <c r="A5" s="186"/>
      <c r="B5" s="190" t="s">
        <v>2</v>
      </c>
      <c r="C5" s="190" t="s">
        <v>1</v>
      </c>
      <c r="D5" s="190" t="s">
        <v>0</v>
      </c>
      <c r="E5" s="190" t="s">
        <v>1</v>
      </c>
      <c r="F5" s="191" t="s">
        <v>43</v>
      </c>
      <c r="G5" s="190" t="s">
        <v>0</v>
      </c>
    </row>
    <row r="6" spans="1:16" ht="15.75" thickBot="1" x14ac:dyDescent="0.3">
      <c r="A6" s="192" t="s">
        <v>58</v>
      </c>
      <c r="B6" s="193">
        <f>SUM(B7:B34)</f>
        <v>5520</v>
      </c>
      <c r="C6" s="194">
        <f>(B6-F6)/F6</f>
        <v>-3.1918625043844268E-2</v>
      </c>
      <c r="D6" s="192">
        <f>SUM(D7:D34)</f>
        <v>824</v>
      </c>
      <c r="E6" s="195">
        <f>(D6-G6)/G6</f>
        <v>-0.31161236424394317</v>
      </c>
      <c r="F6" s="196">
        <f>SUM(F7:F34)</f>
        <v>5702</v>
      </c>
      <c r="G6" s="197">
        <f>SUM(G7:G34)</f>
        <v>1197</v>
      </c>
    </row>
    <row r="7" spans="1:16" x14ac:dyDescent="0.2">
      <c r="A7" s="198" t="s">
        <v>37</v>
      </c>
      <c r="B7" s="199">
        <v>540</v>
      </c>
      <c r="C7" s="200">
        <f>(B7-F7)/F7</f>
        <v>-8.006814310051108E-2</v>
      </c>
      <c r="D7" s="201">
        <v>778</v>
      </c>
      <c r="E7" s="200">
        <f>(D7-G7)/G7</f>
        <v>0.17345399698340874</v>
      </c>
      <c r="F7" s="202">
        <v>587</v>
      </c>
      <c r="G7" s="201">
        <v>663</v>
      </c>
    </row>
    <row r="8" spans="1:16" ht="14.25" customHeight="1" x14ac:dyDescent="0.25">
      <c r="A8" s="203" t="s">
        <v>42</v>
      </c>
      <c r="B8" s="204"/>
      <c r="C8" s="205"/>
      <c r="D8" s="206"/>
      <c r="E8" s="207"/>
      <c r="F8" s="208"/>
      <c r="G8" s="206"/>
    </row>
    <row r="9" spans="1:16" x14ac:dyDescent="0.2">
      <c r="A9" s="209" t="s">
        <v>44</v>
      </c>
      <c r="B9" s="199">
        <v>336</v>
      </c>
      <c r="C9" s="200">
        <f t="shared" ref="C9:C34" si="0">(B9-F9)/F9</f>
        <v>-0.10160427807486631</v>
      </c>
      <c r="D9" s="201"/>
      <c r="E9" s="200"/>
      <c r="F9" s="202">
        <v>374</v>
      </c>
      <c r="G9" s="210"/>
      <c r="I9" s="211"/>
    </row>
    <row r="10" spans="1:16" ht="13.5" customHeight="1" x14ac:dyDescent="0.25">
      <c r="A10" s="212" t="s">
        <v>3</v>
      </c>
      <c r="B10" s="204">
        <v>243</v>
      </c>
      <c r="C10" s="213">
        <f t="shared" si="0"/>
        <v>-0.15916955017301038</v>
      </c>
      <c r="D10" s="206"/>
      <c r="E10" s="207"/>
      <c r="F10" s="208">
        <v>289</v>
      </c>
      <c r="G10" s="206">
        <v>2</v>
      </c>
    </row>
    <row r="11" spans="1:16" ht="11.25" customHeight="1" x14ac:dyDescent="0.2">
      <c r="A11" s="209" t="s">
        <v>4</v>
      </c>
      <c r="B11" s="199">
        <v>362</v>
      </c>
      <c r="C11" s="200">
        <f t="shared" si="0"/>
        <v>-5.4945054945054949E-3</v>
      </c>
      <c r="D11" s="214"/>
      <c r="E11" s="200"/>
      <c r="F11" s="202">
        <v>364</v>
      </c>
      <c r="G11" s="214"/>
      <c r="J11" s="211"/>
    </row>
    <row r="12" spans="1:16" ht="15" x14ac:dyDescent="0.25">
      <c r="A12" s="212" t="s">
        <v>5</v>
      </c>
      <c r="B12" s="204">
        <v>238</v>
      </c>
      <c r="C12" s="213">
        <f t="shared" si="0"/>
        <v>-6.6666666666666666E-2</v>
      </c>
      <c r="D12" s="215"/>
      <c r="E12" s="207"/>
      <c r="F12" s="208">
        <v>255</v>
      </c>
      <c r="G12" s="215"/>
    </row>
    <row r="13" spans="1:16" x14ac:dyDescent="0.2">
      <c r="A13" s="209" t="s">
        <v>6</v>
      </c>
      <c r="B13" s="199">
        <v>196</v>
      </c>
      <c r="C13" s="200">
        <f t="shared" si="0"/>
        <v>8.8888888888888892E-2</v>
      </c>
      <c r="D13" s="214"/>
      <c r="E13" s="200"/>
      <c r="F13" s="202">
        <v>180</v>
      </c>
      <c r="G13" s="214"/>
    </row>
    <row r="14" spans="1:16" ht="13.5" customHeight="1" x14ac:dyDescent="0.25">
      <c r="A14" s="212" t="s">
        <v>7</v>
      </c>
      <c r="B14" s="204">
        <v>66</v>
      </c>
      <c r="C14" s="213">
        <f t="shared" si="0"/>
        <v>0.11864406779661017</v>
      </c>
      <c r="D14" s="215"/>
      <c r="E14" s="207"/>
      <c r="F14" s="208">
        <v>59</v>
      </c>
      <c r="G14" s="215"/>
    </row>
    <row r="15" spans="1:16" ht="11.25" customHeight="1" x14ac:dyDescent="0.2">
      <c r="A15" s="209" t="s">
        <v>8</v>
      </c>
      <c r="B15" s="199"/>
      <c r="C15" s="200"/>
      <c r="D15" s="214"/>
      <c r="E15" s="200"/>
      <c r="F15" s="202">
        <v>1</v>
      </c>
      <c r="G15" s="214"/>
    </row>
    <row r="16" spans="1:16" ht="15" x14ac:dyDescent="0.25">
      <c r="A16" s="212" t="s">
        <v>9</v>
      </c>
      <c r="B16" s="204">
        <v>15</v>
      </c>
      <c r="C16" s="213">
        <f t="shared" si="0"/>
        <v>7.1428571428571425E-2</v>
      </c>
      <c r="D16" s="215"/>
      <c r="E16" s="207"/>
      <c r="F16" s="208">
        <v>14</v>
      </c>
      <c r="G16" s="215"/>
    </row>
    <row r="17" spans="1:7" x14ac:dyDescent="0.2">
      <c r="A17" s="209" t="s">
        <v>10</v>
      </c>
      <c r="B17" s="199">
        <v>94</v>
      </c>
      <c r="C17" s="200">
        <f t="shared" si="0"/>
        <v>-7.8431372549019607E-2</v>
      </c>
      <c r="D17" s="214"/>
      <c r="E17" s="200"/>
      <c r="F17" s="202">
        <v>102</v>
      </c>
      <c r="G17" s="214"/>
    </row>
    <row r="18" spans="1:7" ht="15" x14ac:dyDescent="0.25">
      <c r="A18" s="212" t="s">
        <v>11</v>
      </c>
      <c r="B18" s="204">
        <v>248</v>
      </c>
      <c r="C18" s="213">
        <f t="shared" si="0"/>
        <v>-7.116104868913857E-2</v>
      </c>
      <c r="D18" s="215"/>
      <c r="E18" s="207"/>
      <c r="F18" s="208">
        <v>267</v>
      </c>
      <c r="G18" s="215"/>
    </row>
    <row r="19" spans="1:7" x14ac:dyDescent="0.2">
      <c r="A19" s="209" t="s">
        <v>12</v>
      </c>
      <c r="B19" s="199">
        <v>74</v>
      </c>
      <c r="C19" s="200">
        <f t="shared" si="0"/>
        <v>2.7777777777777776E-2</v>
      </c>
      <c r="D19" s="214"/>
      <c r="E19" s="200"/>
      <c r="F19" s="202">
        <v>72</v>
      </c>
      <c r="G19" s="214"/>
    </row>
    <row r="20" spans="1:7" ht="15" x14ac:dyDescent="0.25">
      <c r="A20" s="212" t="s">
        <v>13</v>
      </c>
      <c r="B20" s="204">
        <v>442</v>
      </c>
      <c r="C20" s="213">
        <f>(B20-F20)/F20</f>
        <v>-6.7415730337078653E-3</v>
      </c>
      <c r="D20" s="215"/>
      <c r="E20" s="207"/>
      <c r="F20" s="208">
        <v>445</v>
      </c>
      <c r="G20" s="215"/>
    </row>
    <row r="21" spans="1:7" x14ac:dyDescent="0.2">
      <c r="A21" s="209" t="s">
        <v>14</v>
      </c>
      <c r="B21" s="199">
        <v>45</v>
      </c>
      <c r="C21" s="200">
        <f t="shared" si="0"/>
        <v>-4.2553191489361701E-2</v>
      </c>
      <c r="D21" s="201"/>
      <c r="E21" s="200"/>
      <c r="F21" s="202">
        <v>47</v>
      </c>
      <c r="G21" s="201"/>
    </row>
    <row r="22" spans="1:7" ht="13.5" customHeight="1" x14ac:dyDescent="0.25">
      <c r="A22" s="212" t="s">
        <v>15</v>
      </c>
      <c r="B22" s="204">
        <v>32</v>
      </c>
      <c r="C22" s="213">
        <f t="shared" si="0"/>
        <v>-0.52238805970149249</v>
      </c>
      <c r="D22" s="206"/>
      <c r="E22" s="207"/>
      <c r="F22" s="208">
        <v>67</v>
      </c>
      <c r="G22" s="206"/>
    </row>
    <row r="23" spans="1:7" ht="12" customHeight="1" x14ac:dyDescent="0.2">
      <c r="A23" s="209" t="s">
        <v>46</v>
      </c>
      <c r="B23" s="199"/>
      <c r="C23" s="200"/>
      <c r="D23" s="201"/>
      <c r="E23" s="200"/>
      <c r="F23" s="202"/>
      <c r="G23" s="201"/>
    </row>
    <row r="24" spans="1:7" ht="13.5" customHeight="1" x14ac:dyDescent="0.25">
      <c r="A24" s="212" t="s">
        <v>16</v>
      </c>
      <c r="B24" s="204">
        <v>113</v>
      </c>
      <c r="C24" s="213">
        <f>(B24-F24)/F24</f>
        <v>-8.771929824561403E-3</v>
      </c>
      <c r="D24" s="206"/>
      <c r="E24" s="207"/>
      <c r="F24" s="208">
        <v>114</v>
      </c>
      <c r="G24" s="206"/>
    </row>
    <row r="25" spans="1:7" ht="10.5" customHeight="1" x14ac:dyDescent="0.2">
      <c r="A25" s="209" t="s">
        <v>17</v>
      </c>
      <c r="B25" s="199">
        <v>310</v>
      </c>
      <c r="C25" s="200">
        <f t="shared" si="0"/>
        <v>-3.7267080745341616E-2</v>
      </c>
      <c r="D25" s="201"/>
      <c r="E25" s="200"/>
      <c r="F25" s="202">
        <v>322</v>
      </c>
      <c r="G25" s="201"/>
    </row>
    <row r="26" spans="1:7" ht="15" x14ac:dyDescent="0.25">
      <c r="A26" s="212" t="s">
        <v>18</v>
      </c>
      <c r="B26" s="204">
        <v>26</v>
      </c>
      <c r="C26" s="213">
        <f>(B26-F26)/F26</f>
        <v>-0.25714285714285712</v>
      </c>
      <c r="D26" s="206"/>
      <c r="E26" s="207"/>
      <c r="F26" s="208">
        <v>35</v>
      </c>
      <c r="G26" s="206"/>
    </row>
    <row r="27" spans="1:7" x14ac:dyDescent="0.2">
      <c r="A27" s="209" t="s">
        <v>19</v>
      </c>
      <c r="B27" s="199">
        <v>1820</v>
      </c>
      <c r="C27" s="200">
        <f t="shared" si="0"/>
        <v>4.1785918717801948E-2</v>
      </c>
      <c r="D27" s="201">
        <v>1</v>
      </c>
      <c r="E27" s="200"/>
      <c r="F27" s="202">
        <v>1747</v>
      </c>
      <c r="G27" s="201"/>
    </row>
    <row r="28" spans="1:7" ht="15" x14ac:dyDescent="0.25">
      <c r="A28" s="216" t="s">
        <v>40</v>
      </c>
      <c r="B28" s="217">
        <v>40</v>
      </c>
      <c r="C28" s="218">
        <f t="shared" si="0"/>
        <v>-0.14893617021276595</v>
      </c>
      <c r="D28" s="219"/>
      <c r="E28" s="218"/>
      <c r="F28" s="220">
        <v>47</v>
      </c>
      <c r="G28" s="219"/>
    </row>
    <row r="29" spans="1:7" x14ac:dyDescent="0.2">
      <c r="A29" s="209" t="s">
        <v>38</v>
      </c>
      <c r="B29" s="199">
        <v>28</v>
      </c>
      <c r="C29" s="200">
        <f t="shared" si="0"/>
        <v>-0.28205128205128205</v>
      </c>
      <c r="D29" s="201"/>
      <c r="E29" s="200"/>
      <c r="F29" s="202">
        <v>39</v>
      </c>
      <c r="G29" s="201"/>
    </row>
    <row r="30" spans="1:7" ht="11.25" customHeight="1" x14ac:dyDescent="0.2">
      <c r="A30" s="221" t="s">
        <v>20</v>
      </c>
      <c r="B30" s="222">
        <v>61</v>
      </c>
      <c r="C30" s="223">
        <f t="shared" si="0"/>
        <v>0</v>
      </c>
      <c r="D30" s="224"/>
      <c r="E30" s="223"/>
      <c r="F30" s="225">
        <v>61</v>
      </c>
      <c r="G30" s="224"/>
    </row>
    <row r="31" spans="1:7" ht="14.25" customHeight="1" x14ac:dyDescent="0.25">
      <c r="A31" s="226" t="s">
        <v>23</v>
      </c>
      <c r="B31" s="227">
        <v>44</v>
      </c>
      <c r="C31" s="228">
        <f t="shared" si="0"/>
        <v>0.15789473684210525</v>
      </c>
      <c r="D31" s="229"/>
      <c r="E31" s="228"/>
      <c r="F31" s="230">
        <v>38</v>
      </c>
      <c r="G31" s="229"/>
    </row>
    <row r="32" spans="1:7" ht="15" x14ac:dyDescent="0.25">
      <c r="A32" s="231" t="s">
        <v>21</v>
      </c>
      <c r="B32" s="232">
        <v>7</v>
      </c>
      <c r="C32" s="233">
        <f t="shared" si="0"/>
        <v>-0.86274509803921573</v>
      </c>
      <c r="D32" s="234">
        <v>45</v>
      </c>
      <c r="E32" s="233">
        <f t="shared" ref="E32" si="1">(D32-G32)/G32</f>
        <v>-0.91541353383458646</v>
      </c>
      <c r="F32" s="235">
        <v>51</v>
      </c>
      <c r="G32" s="234">
        <v>532</v>
      </c>
    </row>
    <row r="33" spans="1:15" ht="14.45" customHeight="1" x14ac:dyDescent="0.25">
      <c r="A33" s="236" t="s">
        <v>39</v>
      </c>
      <c r="B33" s="227">
        <v>30</v>
      </c>
      <c r="C33" s="237">
        <f t="shared" si="0"/>
        <v>0</v>
      </c>
      <c r="D33" s="238"/>
      <c r="E33" s="237"/>
      <c r="F33" s="230">
        <v>30</v>
      </c>
      <c r="G33" s="239"/>
    </row>
    <row r="34" spans="1:15" ht="15" x14ac:dyDescent="0.25">
      <c r="A34" s="240" t="s">
        <v>22</v>
      </c>
      <c r="B34" s="241">
        <v>110</v>
      </c>
      <c r="C34" s="242">
        <f t="shared" si="0"/>
        <v>0.15789473684210525</v>
      </c>
      <c r="D34" s="243"/>
      <c r="E34" s="242"/>
      <c r="F34" s="235">
        <v>95</v>
      </c>
      <c r="G34" s="244"/>
    </row>
    <row r="35" spans="1:15" ht="18" x14ac:dyDescent="0.25">
      <c r="A35" s="245" t="s">
        <v>53</v>
      </c>
      <c r="B35" s="245"/>
      <c r="C35" s="245"/>
      <c r="D35" s="245"/>
      <c r="E35" s="245"/>
      <c r="F35" s="245"/>
      <c r="G35" s="245"/>
      <c r="H35" s="245"/>
      <c r="I35" s="245"/>
      <c r="J35" s="245"/>
      <c r="K35" s="245"/>
      <c r="L35" s="245"/>
      <c r="M35" s="245"/>
      <c r="N35" s="245"/>
      <c r="O35" s="245"/>
    </row>
    <row r="36" spans="1:15" ht="55.5" customHeight="1" x14ac:dyDescent="0.2">
      <c r="A36" s="246" t="s">
        <v>60</v>
      </c>
      <c r="B36" s="246"/>
      <c r="C36" s="246"/>
      <c r="D36" s="246"/>
      <c r="E36" s="246"/>
      <c r="F36" s="246"/>
      <c r="G36" s="246"/>
      <c r="H36" s="246"/>
      <c r="I36" s="246"/>
      <c r="J36" s="246"/>
      <c r="K36" s="246"/>
      <c r="L36" s="246"/>
      <c r="M36" s="246"/>
      <c r="N36" s="246"/>
      <c r="O36" s="247"/>
    </row>
    <row r="41" spans="1:15" ht="14.25" customHeight="1" x14ac:dyDescent="0.2"/>
    <row r="42" spans="1:15" ht="14.25" customHeight="1" x14ac:dyDescent="0.2"/>
    <row r="99" spans="12:12" x14ac:dyDescent="0.2">
      <c r="L99" s="248"/>
    </row>
    <row r="100" spans="12:12" x14ac:dyDescent="0.2">
      <c r="L100" s="248"/>
    </row>
    <row r="101" spans="12:12" x14ac:dyDescent="0.2">
      <c r="L101" s="248"/>
    </row>
    <row r="102" spans="12:12" x14ac:dyDescent="0.2">
      <c r="L102" s="248"/>
    </row>
  </sheetData>
  <mergeCells count="7">
    <mergeCell ref="A1:O1"/>
    <mergeCell ref="A35:O35"/>
    <mergeCell ref="A36:N36"/>
    <mergeCell ref="B4:E4"/>
    <mergeCell ref="F4:G4"/>
    <mergeCell ref="A3:G3"/>
    <mergeCell ref="A2:O2"/>
  </mergeCells>
  <printOptions horizontalCentered="1"/>
  <pageMargins left="0.59055118110236227" right="0.59055118110236227" top="0.98425196850393704" bottom="0.59055118110236227" header="0.59055118110236227" footer="0"/>
  <pageSetup paperSize="9" orientation="landscape" r:id="rId1"/>
  <headerFooter alignWithMargins="0">
    <oddHeader xml:space="preserve">&amp;LUddannelsesnævnet &amp;RDetailhandelsuddannelsen ultimo august 2017
</oddHeader>
    <oddFooter>&amp;R&amp;K01+000Opgjort d. 14. september 2017</oddFooter>
  </headerFooter>
  <ignoredErrors>
    <ignoredError sqref="E32 E7 C27:C34 C21:C22 C25 C7 C9:C14 C20 C26 C23:C24 C16:C19" evalError="1"/>
    <ignoredError sqref="E6 C6" evalError="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2"/>
  <sheetViews>
    <sheetView view="pageLayout" zoomScaleNormal="100" workbookViewId="0">
      <selection activeCell="E25" sqref="E25"/>
    </sheetView>
  </sheetViews>
  <sheetFormatPr defaultRowHeight="12.75" x14ac:dyDescent="0.2"/>
  <cols>
    <col min="1" max="1" width="28.5703125" customWidth="1"/>
    <col min="2" max="7" width="8.85546875" customWidth="1"/>
    <col min="8" max="8" width="7.28515625" customWidth="1"/>
    <col min="9" max="9" width="7" customWidth="1"/>
    <col min="10" max="10" width="6.42578125" customWidth="1"/>
    <col min="11" max="11" width="7.5703125" customWidth="1"/>
    <col min="12" max="12" width="6" customWidth="1"/>
    <col min="13" max="13" width="3.7109375" customWidth="1"/>
    <col min="14" max="14" width="6" customWidth="1"/>
  </cols>
  <sheetData>
    <row r="1" spans="1:16" ht="17.25" customHeight="1" x14ac:dyDescent="0.25">
      <c r="A1" s="171" t="s">
        <v>41</v>
      </c>
      <c r="B1" s="171"/>
      <c r="C1" s="171"/>
      <c r="D1" s="171"/>
      <c r="E1" s="171"/>
      <c r="F1" s="171"/>
      <c r="G1" s="171"/>
      <c r="H1" s="171"/>
      <c r="I1" s="171"/>
      <c r="J1" s="171"/>
      <c r="K1" s="171"/>
      <c r="L1" s="171"/>
      <c r="M1" s="171"/>
      <c r="N1" s="171"/>
      <c r="O1" s="73"/>
    </row>
    <row r="2" spans="1:16" ht="74.25" customHeight="1" x14ac:dyDescent="0.2">
      <c r="A2" s="170" t="s">
        <v>85</v>
      </c>
      <c r="B2" s="170"/>
      <c r="C2" s="170"/>
      <c r="D2" s="170"/>
      <c r="E2" s="170"/>
      <c r="F2" s="170"/>
      <c r="G2" s="170"/>
      <c r="H2" s="170"/>
      <c r="I2" s="170"/>
      <c r="J2" s="170"/>
      <c r="K2" s="170"/>
      <c r="L2" s="170"/>
      <c r="M2" s="170"/>
      <c r="N2" s="170"/>
      <c r="O2" s="170"/>
      <c r="P2" s="23"/>
    </row>
    <row r="3" spans="1:16" ht="13.5" customHeight="1" x14ac:dyDescent="0.2">
      <c r="A3" s="169" t="s">
        <v>110</v>
      </c>
      <c r="B3" s="169"/>
      <c r="C3" s="169"/>
      <c r="D3" s="169"/>
      <c r="E3" s="169"/>
      <c r="F3" s="169"/>
      <c r="G3" s="169"/>
      <c r="H3" s="36"/>
      <c r="I3" s="36"/>
      <c r="J3" s="36"/>
      <c r="K3" s="73"/>
      <c r="L3" s="73"/>
      <c r="M3" s="73"/>
      <c r="N3" s="73"/>
      <c r="O3" s="73"/>
    </row>
    <row r="4" spans="1:16" ht="12" customHeight="1" x14ac:dyDescent="0.2">
      <c r="A4" s="4"/>
      <c r="B4" s="173">
        <v>2017</v>
      </c>
      <c r="C4" s="173"/>
      <c r="D4" s="173"/>
      <c r="E4" s="173"/>
      <c r="F4" s="174">
        <v>2016</v>
      </c>
      <c r="G4" s="173"/>
      <c r="H4" s="172"/>
      <c r="I4" s="172"/>
      <c r="J4" s="172"/>
      <c r="K4" s="73"/>
      <c r="L4" s="73"/>
      <c r="M4" s="73"/>
      <c r="N4" s="73"/>
      <c r="O4" s="73"/>
    </row>
    <row r="5" spans="1:16" ht="11.25" customHeight="1" x14ac:dyDescent="0.2">
      <c r="A5" s="4"/>
      <c r="B5" s="10" t="s">
        <v>2</v>
      </c>
      <c r="C5" s="10" t="s">
        <v>1</v>
      </c>
      <c r="D5" s="10" t="s">
        <v>0</v>
      </c>
      <c r="E5" s="10" t="s">
        <v>1</v>
      </c>
      <c r="F5" s="9" t="s">
        <v>43</v>
      </c>
      <c r="G5" s="10" t="s">
        <v>0</v>
      </c>
      <c r="H5" s="73"/>
      <c r="I5" s="73"/>
      <c r="J5" s="73"/>
      <c r="K5" s="73"/>
      <c r="L5" s="73"/>
      <c r="M5" s="73"/>
      <c r="N5" s="73"/>
      <c r="O5" s="73"/>
    </row>
    <row r="6" spans="1:16" ht="15.75" thickBot="1" x14ac:dyDescent="0.3">
      <c r="A6" s="74" t="s">
        <v>58</v>
      </c>
      <c r="B6" s="75">
        <f>SUM(B7:B34)</f>
        <v>2634</v>
      </c>
      <c r="C6" s="76">
        <f>(B6-F6)/F6</f>
        <v>-3.05483989694516E-2</v>
      </c>
      <c r="D6" s="74">
        <f>SUM(D7:D34)</f>
        <v>1010</v>
      </c>
      <c r="E6" s="77">
        <f>(D6-G6)/G6</f>
        <v>-0.32032301480484521</v>
      </c>
      <c r="F6" s="78">
        <f>SUM(F7:F34)</f>
        <v>2717</v>
      </c>
      <c r="G6" s="32">
        <f>SUM(G7:G34)</f>
        <v>1486</v>
      </c>
      <c r="H6" s="73"/>
      <c r="I6" s="73"/>
      <c r="J6" s="73"/>
      <c r="K6" s="73"/>
      <c r="L6" s="73"/>
      <c r="M6" s="73"/>
      <c r="N6" s="73"/>
      <c r="O6" s="73"/>
    </row>
    <row r="7" spans="1:16" ht="12" customHeight="1" x14ac:dyDescent="0.2">
      <c r="A7" s="12" t="s">
        <v>37</v>
      </c>
      <c r="B7" s="28">
        <v>306</v>
      </c>
      <c r="C7" s="15">
        <f>(B7-F7)/F7</f>
        <v>-8.6567164179104483E-2</v>
      </c>
      <c r="D7" s="13">
        <v>932</v>
      </c>
      <c r="E7" s="15">
        <f>(D7-G7)/G7</f>
        <v>0.10688836104513064</v>
      </c>
      <c r="F7" s="166">
        <v>335</v>
      </c>
      <c r="G7" s="13">
        <v>842</v>
      </c>
      <c r="H7" s="73"/>
      <c r="I7" s="73"/>
      <c r="J7" s="73"/>
      <c r="K7" s="73"/>
      <c r="L7" s="73"/>
      <c r="M7" s="73"/>
      <c r="N7" s="73"/>
      <c r="O7" s="73"/>
    </row>
    <row r="8" spans="1:16" ht="11.25" customHeight="1" x14ac:dyDescent="0.2">
      <c r="A8" s="38" t="s">
        <v>42</v>
      </c>
      <c r="B8" s="29"/>
      <c r="C8" s="19"/>
      <c r="D8" s="14"/>
      <c r="E8" s="19"/>
      <c r="F8" s="17"/>
      <c r="G8" s="14"/>
      <c r="H8" s="73"/>
      <c r="I8" s="73"/>
      <c r="J8" s="73"/>
      <c r="K8" s="73"/>
      <c r="L8" s="73"/>
      <c r="M8" s="73"/>
      <c r="N8" s="73"/>
      <c r="O8" s="73"/>
    </row>
    <row r="9" spans="1:16" ht="12" customHeight="1" x14ac:dyDescent="0.2">
      <c r="A9" s="25" t="s">
        <v>44</v>
      </c>
      <c r="B9" s="28">
        <v>154</v>
      </c>
      <c r="C9" s="15">
        <f t="shared" ref="C9:C33" si="0">(B9-F9)/F9</f>
        <v>-0.13966480446927373</v>
      </c>
      <c r="D9" s="13"/>
      <c r="E9" s="117"/>
      <c r="F9" s="18">
        <v>179</v>
      </c>
      <c r="G9" s="13"/>
      <c r="H9" s="79"/>
      <c r="I9" s="73"/>
      <c r="J9" s="73"/>
      <c r="K9" s="73"/>
      <c r="L9" s="73"/>
      <c r="M9" s="73"/>
      <c r="N9" s="73"/>
      <c r="O9" s="73"/>
    </row>
    <row r="10" spans="1:16" ht="11.25" customHeight="1" x14ac:dyDescent="0.2">
      <c r="A10" s="26" t="s">
        <v>3</v>
      </c>
      <c r="B10" s="29">
        <v>150</v>
      </c>
      <c r="C10" s="16">
        <f t="shared" si="0"/>
        <v>-6.25E-2</v>
      </c>
      <c r="D10" s="14"/>
      <c r="E10" s="118"/>
      <c r="F10" s="17">
        <v>160</v>
      </c>
      <c r="G10" s="14">
        <v>3</v>
      </c>
      <c r="H10" s="73"/>
      <c r="I10" s="73"/>
      <c r="J10" s="73"/>
      <c r="K10" s="73"/>
      <c r="L10" s="73"/>
      <c r="M10" s="73"/>
      <c r="N10" s="73"/>
      <c r="O10" s="73"/>
    </row>
    <row r="11" spans="1:16" ht="12" customHeight="1" x14ac:dyDescent="0.2">
      <c r="A11" s="25" t="s">
        <v>4</v>
      </c>
      <c r="B11" s="28">
        <v>160</v>
      </c>
      <c r="C11" s="15">
        <f t="shared" si="0"/>
        <v>-7.5144508670520235E-2</v>
      </c>
      <c r="D11" s="13"/>
      <c r="E11" s="117"/>
      <c r="F11" s="18">
        <v>173</v>
      </c>
      <c r="G11" s="13"/>
      <c r="H11" s="73"/>
      <c r="I11" s="79"/>
      <c r="J11" s="73"/>
      <c r="K11" s="73"/>
      <c r="L11" s="73"/>
      <c r="M11" s="73"/>
      <c r="N11" s="73"/>
      <c r="O11" s="73"/>
    </row>
    <row r="12" spans="1:16" ht="11.25" customHeight="1" x14ac:dyDescent="0.2">
      <c r="A12" s="26" t="s">
        <v>5</v>
      </c>
      <c r="B12" s="29">
        <v>90</v>
      </c>
      <c r="C12" s="16">
        <f t="shared" si="0"/>
        <v>-0.19642857142857142</v>
      </c>
      <c r="D12" s="14"/>
      <c r="E12" s="118"/>
      <c r="F12" s="17">
        <v>112</v>
      </c>
      <c r="G12" s="14"/>
      <c r="H12" s="73"/>
      <c r="I12" s="73"/>
      <c r="J12" s="73"/>
      <c r="K12" s="73"/>
      <c r="L12" s="73"/>
      <c r="M12" s="73"/>
      <c r="N12" s="73"/>
      <c r="O12" s="73"/>
    </row>
    <row r="13" spans="1:16" ht="12" customHeight="1" x14ac:dyDescent="0.2">
      <c r="A13" s="25" t="s">
        <v>6</v>
      </c>
      <c r="B13" s="28">
        <v>96</v>
      </c>
      <c r="C13" s="15">
        <f t="shared" si="0"/>
        <v>0.14285714285714285</v>
      </c>
      <c r="D13" s="13"/>
      <c r="E13" s="117"/>
      <c r="F13" s="18">
        <v>84</v>
      </c>
      <c r="G13" s="13"/>
      <c r="H13" s="73"/>
      <c r="I13" s="79"/>
      <c r="J13" s="73"/>
      <c r="K13" s="79"/>
      <c r="L13" s="73"/>
      <c r="M13" s="73"/>
      <c r="N13" s="73"/>
      <c r="O13" s="73"/>
    </row>
    <row r="14" spans="1:16" x14ac:dyDescent="0.2">
      <c r="A14" s="26" t="s">
        <v>7</v>
      </c>
      <c r="B14" s="29">
        <v>24</v>
      </c>
      <c r="C14" s="16">
        <f>(B14-F14)/F14</f>
        <v>-0.36842105263157893</v>
      </c>
      <c r="D14" s="14"/>
      <c r="E14" s="118"/>
      <c r="F14" s="17">
        <v>38</v>
      </c>
      <c r="G14" s="14"/>
      <c r="H14" s="73"/>
      <c r="I14" s="73"/>
      <c r="J14" s="73"/>
      <c r="K14" s="73"/>
      <c r="L14" s="73"/>
      <c r="M14" s="73"/>
      <c r="N14" s="73"/>
      <c r="O14" s="73"/>
    </row>
    <row r="15" spans="1:16" ht="15" x14ac:dyDescent="0.25">
      <c r="A15" s="25" t="s">
        <v>8</v>
      </c>
      <c r="B15" s="28"/>
      <c r="C15" s="168"/>
      <c r="D15" s="13"/>
      <c r="E15" s="117"/>
      <c r="F15" s="18"/>
      <c r="G15" s="13"/>
      <c r="H15" s="73"/>
      <c r="I15" s="73"/>
      <c r="J15" s="73"/>
      <c r="K15" s="73"/>
      <c r="L15" s="73"/>
      <c r="M15" s="73"/>
      <c r="N15" s="73"/>
      <c r="O15" s="73"/>
    </row>
    <row r="16" spans="1:16" x14ac:dyDescent="0.2">
      <c r="A16" s="26" t="s">
        <v>9</v>
      </c>
      <c r="B16" s="29">
        <v>4</v>
      </c>
      <c r="C16" s="16">
        <f t="shared" ref="C16" si="1">(B16-F16)/F16</f>
        <v>-0.42857142857142855</v>
      </c>
      <c r="D16" s="14"/>
      <c r="E16" s="118"/>
      <c r="F16" s="17">
        <v>7</v>
      </c>
      <c r="G16" s="14"/>
      <c r="H16" s="73"/>
      <c r="I16" s="73"/>
      <c r="J16" s="73"/>
      <c r="K16" s="73"/>
      <c r="L16" s="73"/>
      <c r="M16" s="73"/>
      <c r="N16" s="73"/>
      <c r="O16" s="73"/>
    </row>
    <row r="17" spans="1:15" x14ac:dyDescent="0.2">
      <c r="A17" s="25" t="s">
        <v>10</v>
      </c>
      <c r="B17" s="28">
        <v>52</v>
      </c>
      <c r="C17" s="15">
        <f t="shared" si="0"/>
        <v>0.26829268292682928</v>
      </c>
      <c r="D17" s="13"/>
      <c r="E17" s="117"/>
      <c r="F17" s="18">
        <v>41</v>
      </c>
      <c r="G17" s="13"/>
      <c r="H17" s="73"/>
      <c r="I17" s="73"/>
      <c r="J17" s="73"/>
      <c r="K17" s="73"/>
      <c r="L17" s="73"/>
      <c r="M17" s="73"/>
      <c r="N17" s="73"/>
      <c r="O17" s="73"/>
    </row>
    <row r="18" spans="1:15" x14ac:dyDescent="0.2">
      <c r="A18" s="26" t="s">
        <v>11</v>
      </c>
      <c r="B18" s="29">
        <v>108</v>
      </c>
      <c r="C18" s="16">
        <f t="shared" si="0"/>
        <v>-0.12903225806451613</v>
      </c>
      <c r="D18" s="14"/>
      <c r="E18" s="118"/>
      <c r="F18" s="17">
        <v>124</v>
      </c>
      <c r="G18" s="14"/>
      <c r="H18" s="73"/>
      <c r="I18" s="73"/>
      <c r="J18" s="73"/>
      <c r="K18" s="73"/>
      <c r="L18" s="73"/>
      <c r="M18" s="73"/>
      <c r="N18" s="73"/>
      <c r="O18" s="73"/>
    </row>
    <row r="19" spans="1:15" ht="15" x14ac:dyDescent="0.25">
      <c r="A19" s="25" t="s">
        <v>12</v>
      </c>
      <c r="B19" s="28">
        <v>45</v>
      </c>
      <c r="C19" s="168">
        <f>(B19-F19)/F19</f>
        <v>0.2857142857142857</v>
      </c>
      <c r="D19" s="13"/>
      <c r="E19" s="117"/>
      <c r="F19" s="18">
        <v>35</v>
      </c>
      <c r="G19" s="13"/>
      <c r="H19" s="73"/>
      <c r="I19" s="73"/>
      <c r="J19" s="73"/>
      <c r="K19" s="73"/>
      <c r="L19" s="73"/>
      <c r="M19" s="73"/>
      <c r="N19" s="73"/>
      <c r="O19" s="73"/>
    </row>
    <row r="20" spans="1:15" x14ac:dyDescent="0.2">
      <c r="A20" s="26" t="s">
        <v>13</v>
      </c>
      <c r="B20" s="29">
        <v>200</v>
      </c>
      <c r="C20" s="16">
        <f t="shared" si="0"/>
        <v>-5.2132701421800945E-2</v>
      </c>
      <c r="D20" s="14"/>
      <c r="E20" s="118"/>
      <c r="F20" s="17">
        <v>211</v>
      </c>
      <c r="G20" s="14"/>
      <c r="H20" s="73"/>
      <c r="I20" s="73"/>
      <c r="J20" s="73"/>
      <c r="K20" s="73"/>
      <c r="L20" s="73"/>
      <c r="M20" s="73"/>
      <c r="N20" s="73"/>
      <c r="O20" s="73"/>
    </row>
    <row r="21" spans="1:15" x14ac:dyDescent="0.2">
      <c r="A21" s="25" t="s">
        <v>14</v>
      </c>
      <c r="B21" s="28">
        <v>19</v>
      </c>
      <c r="C21" s="15">
        <f t="shared" si="0"/>
        <v>-0.17391304347826086</v>
      </c>
      <c r="D21" s="13"/>
      <c r="E21" s="117"/>
      <c r="F21" s="18">
        <v>23</v>
      </c>
      <c r="G21" s="13"/>
      <c r="H21" s="73"/>
      <c r="I21" s="73"/>
      <c r="J21" s="73"/>
      <c r="K21" s="73"/>
      <c r="L21" s="73"/>
      <c r="M21" s="73"/>
      <c r="N21" s="73"/>
      <c r="O21" s="73"/>
    </row>
    <row r="22" spans="1:15" ht="11.25" customHeight="1" x14ac:dyDescent="0.2">
      <c r="A22" s="26" t="s">
        <v>15</v>
      </c>
      <c r="B22" s="29">
        <v>9</v>
      </c>
      <c r="C22" s="16">
        <f t="shared" si="0"/>
        <v>-0.7</v>
      </c>
      <c r="D22" s="14"/>
      <c r="E22" s="118"/>
      <c r="F22" s="17">
        <v>30</v>
      </c>
      <c r="G22" s="14"/>
      <c r="H22" s="73"/>
      <c r="I22" s="73"/>
      <c r="J22" s="73"/>
      <c r="K22" s="73"/>
      <c r="L22" s="73"/>
      <c r="M22" s="73"/>
      <c r="N22" s="73"/>
      <c r="O22" s="73"/>
    </row>
    <row r="23" spans="1:15" ht="11.25" customHeight="1" x14ac:dyDescent="0.2">
      <c r="A23" s="25" t="s">
        <v>46</v>
      </c>
      <c r="B23" s="28"/>
      <c r="C23" s="15"/>
      <c r="D23" s="13"/>
      <c r="E23" s="117"/>
      <c r="F23" s="18"/>
      <c r="G23" s="13"/>
      <c r="H23" s="73"/>
      <c r="I23" s="73"/>
      <c r="J23" s="73"/>
      <c r="K23" s="73"/>
      <c r="L23" s="73"/>
      <c r="M23" s="73"/>
      <c r="N23" s="73"/>
      <c r="O23" s="73"/>
    </row>
    <row r="24" spans="1:15" ht="10.5" customHeight="1" x14ac:dyDescent="0.2">
      <c r="A24" s="26" t="s">
        <v>16</v>
      </c>
      <c r="B24" s="29">
        <v>42</v>
      </c>
      <c r="C24" s="16">
        <f t="shared" si="0"/>
        <v>-0.16</v>
      </c>
      <c r="D24" s="14"/>
      <c r="E24" s="118"/>
      <c r="F24" s="17">
        <v>50</v>
      </c>
      <c r="G24" s="14"/>
      <c r="H24" s="73"/>
      <c r="I24" s="73"/>
      <c r="J24" s="73"/>
      <c r="K24" s="73"/>
      <c r="L24" s="73"/>
      <c r="M24" s="73"/>
      <c r="N24" s="73"/>
      <c r="O24" s="73"/>
    </row>
    <row r="25" spans="1:15" ht="11.25" customHeight="1" x14ac:dyDescent="0.2">
      <c r="A25" s="25" t="s">
        <v>17</v>
      </c>
      <c r="B25" s="28">
        <v>139</v>
      </c>
      <c r="C25" s="15">
        <f t="shared" si="0"/>
        <v>2.9629629629629631E-2</v>
      </c>
      <c r="D25" s="13"/>
      <c r="E25" s="117"/>
      <c r="F25" s="18">
        <v>135</v>
      </c>
      <c r="G25" s="13"/>
      <c r="H25" s="73"/>
      <c r="I25" s="73"/>
      <c r="J25" s="73"/>
      <c r="K25" s="73"/>
      <c r="L25" s="73"/>
      <c r="M25" s="73"/>
      <c r="N25" s="73"/>
      <c r="O25" s="73"/>
    </row>
    <row r="26" spans="1:15" x14ac:dyDescent="0.2">
      <c r="A26" s="26" t="s">
        <v>18</v>
      </c>
      <c r="B26" s="29">
        <v>9</v>
      </c>
      <c r="C26" s="16">
        <f t="shared" si="0"/>
        <v>0.125</v>
      </c>
      <c r="D26" s="14"/>
      <c r="E26" s="118"/>
      <c r="F26" s="17">
        <v>8</v>
      </c>
      <c r="G26" s="14"/>
      <c r="H26" s="73"/>
      <c r="I26" s="73"/>
      <c r="J26" s="73"/>
      <c r="K26" s="73"/>
      <c r="L26" s="73"/>
      <c r="M26" s="73"/>
      <c r="N26" s="73"/>
      <c r="O26" s="73"/>
    </row>
    <row r="27" spans="1:15" ht="11.25" customHeight="1" x14ac:dyDescent="0.2">
      <c r="A27" s="25" t="s">
        <v>19</v>
      </c>
      <c r="B27" s="28">
        <v>854</v>
      </c>
      <c r="C27" s="15">
        <f t="shared" si="0"/>
        <v>6.4837905236907731E-2</v>
      </c>
      <c r="D27" s="13"/>
      <c r="E27" s="15"/>
      <c r="F27" s="18">
        <v>802</v>
      </c>
      <c r="G27" s="13"/>
      <c r="H27" s="73"/>
      <c r="I27" s="73"/>
      <c r="J27" s="73"/>
      <c r="K27" s="73"/>
      <c r="L27" s="73"/>
      <c r="M27" s="73"/>
      <c r="N27" s="73"/>
      <c r="O27" s="73"/>
    </row>
    <row r="28" spans="1:15" ht="12.75" customHeight="1" x14ac:dyDescent="0.25">
      <c r="A28" s="80" t="s">
        <v>40</v>
      </c>
      <c r="B28" s="81">
        <v>20</v>
      </c>
      <c r="C28" s="82">
        <f t="shared" si="0"/>
        <v>-9.0909090909090912E-2</v>
      </c>
      <c r="D28" s="83"/>
      <c r="E28" s="82"/>
      <c r="F28" s="84">
        <v>22</v>
      </c>
      <c r="G28" s="83"/>
      <c r="H28" s="73"/>
      <c r="I28" s="73"/>
      <c r="J28" s="73"/>
      <c r="K28" s="73"/>
      <c r="L28" s="73"/>
      <c r="M28" s="73"/>
      <c r="N28" s="73"/>
      <c r="O28" s="73"/>
    </row>
    <row r="29" spans="1:15" ht="11.25" customHeight="1" x14ac:dyDescent="0.2">
      <c r="A29" s="25" t="s">
        <v>38</v>
      </c>
      <c r="B29" s="28">
        <v>9</v>
      </c>
      <c r="C29" s="15">
        <f t="shared" si="0"/>
        <v>-0.25</v>
      </c>
      <c r="D29" s="13"/>
      <c r="E29" s="15"/>
      <c r="F29" s="18">
        <v>12</v>
      </c>
      <c r="G29" s="13"/>
      <c r="H29" s="73"/>
      <c r="I29" s="73"/>
      <c r="J29" s="73"/>
      <c r="K29" s="73"/>
      <c r="L29" s="73"/>
      <c r="M29" s="73"/>
      <c r="N29" s="73"/>
      <c r="O29" s="73"/>
    </row>
    <row r="30" spans="1:15" ht="11.25" customHeight="1" x14ac:dyDescent="0.2">
      <c r="A30" s="27" t="s">
        <v>20</v>
      </c>
      <c r="B30" s="30">
        <v>22</v>
      </c>
      <c r="C30" s="21">
        <f t="shared" si="0"/>
        <v>-0.21428571428571427</v>
      </c>
      <c r="D30" s="20"/>
      <c r="E30" s="21"/>
      <c r="F30" s="31">
        <v>28</v>
      </c>
      <c r="G30" s="20"/>
      <c r="H30" s="73"/>
      <c r="I30" s="73"/>
      <c r="J30" s="73"/>
      <c r="K30" s="73"/>
      <c r="L30" s="73"/>
      <c r="M30" s="73"/>
      <c r="N30" s="73"/>
      <c r="O30" s="73"/>
    </row>
    <row r="31" spans="1:15" ht="13.5" customHeight="1" x14ac:dyDescent="0.25">
      <c r="A31" s="85" t="s">
        <v>23</v>
      </c>
      <c r="B31" s="86">
        <v>31</v>
      </c>
      <c r="C31" s="87">
        <f t="shared" si="0"/>
        <v>1.0666666666666667</v>
      </c>
      <c r="D31" s="87"/>
      <c r="E31" s="87"/>
      <c r="F31" s="88">
        <v>15</v>
      </c>
      <c r="G31" s="87"/>
      <c r="H31" s="73"/>
      <c r="I31" s="73"/>
      <c r="J31" s="73"/>
      <c r="K31" s="73"/>
      <c r="L31" s="73"/>
      <c r="M31" s="73"/>
      <c r="N31" s="73"/>
      <c r="O31" s="73"/>
    </row>
    <row r="32" spans="1:15" ht="12.75" customHeight="1" x14ac:dyDescent="0.25">
      <c r="A32" s="89" t="s">
        <v>21</v>
      </c>
      <c r="B32" s="90">
        <v>8</v>
      </c>
      <c r="C32" s="91">
        <f t="shared" si="0"/>
        <v>-0.63636363636363635</v>
      </c>
      <c r="D32" s="92">
        <v>78</v>
      </c>
      <c r="E32" s="91">
        <f t="shared" ref="E32" si="2">(D32-G32)/G32</f>
        <v>-0.87831513260530425</v>
      </c>
      <c r="F32" s="93">
        <v>22</v>
      </c>
      <c r="G32" s="92">
        <v>641</v>
      </c>
      <c r="H32" s="73"/>
      <c r="I32" s="73"/>
      <c r="J32" s="73"/>
      <c r="K32" s="73"/>
      <c r="L32" s="73"/>
      <c r="M32" s="73"/>
      <c r="N32" s="73"/>
      <c r="O32" s="73"/>
    </row>
    <row r="33" spans="1:15" ht="13.5" customHeight="1" x14ac:dyDescent="0.25">
      <c r="A33" s="94" t="s">
        <v>39</v>
      </c>
      <c r="B33" s="86">
        <v>13</v>
      </c>
      <c r="C33" s="95">
        <f t="shared" si="0"/>
        <v>8.3333333333333329E-2</v>
      </c>
      <c r="D33" s="94"/>
      <c r="E33" s="95"/>
      <c r="F33" s="88">
        <v>12</v>
      </c>
      <c r="G33" s="94"/>
      <c r="H33" s="73"/>
      <c r="I33" s="73"/>
      <c r="J33" s="73"/>
      <c r="K33" s="73"/>
      <c r="L33" s="73"/>
      <c r="M33" s="73"/>
      <c r="N33" s="73"/>
      <c r="O33" s="73"/>
    </row>
    <row r="34" spans="1:15" s="37" customFormat="1" ht="13.5" customHeight="1" x14ac:dyDescent="0.25">
      <c r="A34" s="96" t="s">
        <v>22</v>
      </c>
      <c r="B34" s="97">
        <v>70</v>
      </c>
      <c r="C34" s="98">
        <f t="shared" ref="C34" si="3">(B34-F34)/F34</f>
        <v>0.1864406779661017</v>
      </c>
      <c r="D34" s="96"/>
      <c r="E34" s="98"/>
      <c r="F34" s="93">
        <v>59</v>
      </c>
      <c r="G34" s="96"/>
      <c r="H34" s="73"/>
      <c r="I34" s="73"/>
      <c r="J34" s="73"/>
      <c r="K34" s="73"/>
      <c r="L34" s="73"/>
      <c r="M34" s="73"/>
      <c r="N34" s="73"/>
      <c r="O34" s="73"/>
    </row>
    <row r="35" spans="1:15" ht="23.25" x14ac:dyDescent="0.35">
      <c r="A35" s="171" t="s">
        <v>56</v>
      </c>
      <c r="B35" s="171"/>
      <c r="C35" s="171"/>
      <c r="D35" s="171"/>
      <c r="E35" s="171"/>
      <c r="F35" s="171"/>
      <c r="G35" s="171"/>
      <c r="H35" s="171"/>
      <c r="I35" s="171"/>
      <c r="J35" s="171"/>
      <c r="K35" s="171"/>
      <c r="L35" s="171"/>
      <c r="M35" s="171"/>
      <c r="N35" s="171"/>
      <c r="O35" s="35"/>
    </row>
    <row r="36" spans="1:15" ht="67.900000000000006" customHeight="1" x14ac:dyDescent="0.2">
      <c r="A36" s="170" t="s">
        <v>55</v>
      </c>
      <c r="B36" s="170"/>
      <c r="C36" s="170"/>
      <c r="D36" s="170"/>
      <c r="E36" s="170"/>
      <c r="F36" s="170"/>
      <c r="G36" s="170"/>
      <c r="H36" s="170"/>
      <c r="I36" s="170"/>
      <c r="J36" s="170"/>
      <c r="K36" s="170"/>
      <c r="L36" s="170"/>
      <c r="M36" s="170"/>
      <c r="N36" s="170"/>
      <c r="O36" s="170"/>
    </row>
    <row r="41" spans="1:15" ht="14.25" customHeight="1" x14ac:dyDescent="0.2"/>
    <row r="42" spans="1:15" ht="14.25" customHeight="1" x14ac:dyDescent="0.2"/>
    <row r="99" spans="12:12" x14ac:dyDescent="0.2">
      <c r="L99" s="1"/>
    </row>
    <row r="100" spans="12:12" x14ac:dyDescent="0.2">
      <c r="L100" s="1"/>
    </row>
    <row r="101" spans="12:12" x14ac:dyDescent="0.2">
      <c r="L101" s="1"/>
    </row>
    <row r="102" spans="12:12" x14ac:dyDescent="0.2">
      <c r="L102" s="1"/>
    </row>
  </sheetData>
  <mergeCells count="8">
    <mergeCell ref="A36:O36"/>
    <mergeCell ref="A1:N1"/>
    <mergeCell ref="A35:N35"/>
    <mergeCell ref="H4:J4"/>
    <mergeCell ref="B4:E4"/>
    <mergeCell ref="F4:G4"/>
    <mergeCell ref="A3:G3"/>
    <mergeCell ref="A2:O2"/>
  </mergeCells>
  <phoneticPr fontId="0" type="noConversion"/>
  <printOptions horizontalCentered="1"/>
  <pageMargins left="0.59055118110236227" right="0.59055118110236227" top="0.98425196850393704" bottom="0.59055118110236227" header="0.59055118110236227" footer="0"/>
  <pageSetup paperSize="9" orientation="landscape" r:id="rId1"/>
  <headerFooter alignWithMargins="0">
    <oddHeader xml:space="preserve">&amp;LUddannelsesnævnet &amp;RDetailhandelsuddannelsen ultimo august 2017
</oddHeader>
    <oddFooter>&amp;R&amp;K01+000Opgjort d. 14. september 2017</oddFooter>
  </headerFooter>
  <ignoredErrors>
    <ignoredError sqref="E17 E32 E9 E7 E11 E8 C29:C34 C27 C22 C7:C8 C9:C12 C24:C25 C17:C18 C13 C14 C23 C28 C20:C21" evalError="1"/>
    <ignoredError sqref="C6:E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view="pageLayout" zoomScaleNormal="100" workbookViewId="0">
      <selection activeCell="F6" sqref="F6"/>
    </sheetView>
  </sheetViews>
  <sheetFormatPr defaultRowHeight="12.75" x14ac:dyDescent="0.2"/>
  <cols>
    <col min="1" max="1" width="44" customWidth="1"/>
    <col min="2" max="8" width="11.7109375" customWidth="1"/>
  </cols>
  <sheetData>
    <row r="1" spans="1:13" ht="18" x14ac:dyDescent="0.25">
      <c r="A1" s="171" t="s">
        <v>49</v>
      </c>
      <c r="B1" s="171"/>
      <c r="C1" s="171"/>
      <c r="D1" s="171"/>
      <c r="E1" s="171"/>
      <c r="F1" s="171"/>
      <c r="G1" s="171"/>
      <c r="H1" s="24"/>
      <c r="I1" s="24"/>
    </row>
    <row r="2" spans="1:13" ht="111.6" customHeight="1" x14ac:dyDescent="0.2">
      <c r="A2" s="170" t="s">
        <v>61</v>
      </c>
      <c r="B2" s="170"/>
      <c r="C2" s="170"/>
      <c r="D2" s="170"/>
      <c r="E2" s="170"/>
      <c r="F2" s="170"/>
      <c r="G2" s="170"/>
      <c r="H2" s="170"/>
      <c r="I2" s="23"/>
      <c r="J2" s="23"/>
      <c r="K2" s="23"/>
      <c r="L2" s="23"/>
      <c r="M2" s="23"/>
    </row>
    <row r="3" spans="1:13" x14ac:dyDescent="0.2">
      <c r="A3" s="175" t="s">
        <v>111</v>
      </c>
      <c r="B3" s="175"/>
      <c r="C3" s="175"/>
      <c r="D3" s="175"/>
      <c r="E3" s="175"/>
      <c r="F3" s="175"/>
      <c r="G3" s="175"/>
    </row>
    <row r="4" spans="1:13" ht="110.25" x14ac:dyDescent="0.25">
      <c r="A4" s="100"/>
      <c r="B4" s="101" t="s">
        <v>22</v>
      </c>
      <c r="C4" s="101" t="s">
        <v>21</v>
      </c>
      <c r="D4" s="102" t="s">
        <v>47</v>
      </c>
      <c r="E4" s="101" t="s">
        <v>64</v>
      </c>
      <c r="F4" s="101" t="s">
        <v>65</v>
      </c>
      <c r="G4" s="101" t="s">
        <v>35</v>
      </c>
      <c r="H4" s="59"/>
    </row>
    <row r="5" spans="1:13" s="57" customFormat="1" ht="15.75" x14ac:dyDescent="0.25">
      <c r="A5" s="103" t="s">
        <v>82</v>
      </c>
      <c r="B5" s="104">
        <f>SUM(B6+B40)</f>
        <v>71</v>
      </c>
      <c r="C5" s="104">
        <f>SUM(C6+C40)</f>
        <v>8</v>
      </c>
      <c r="D5" s="104">
        <f>SUM(D6+D40)</f>
        <v>1</v>
      </c>
      <c r="E5" s="104">
        <f>SUM(E6+E40)</f>
        <v>305</v>
      </c>
      <c r="F5" s="104">
        <f>SUM(F6+F40)</f>
        <v>2286</v>
      </c>
      <c r="G5" s="104">
        <f>SUM(B5:F5)</f>
        <v>2671</v>
      </c>
      <c r="H5" s="67">
        <f>G5/$G$5</f>
        <v>1</v>
      </c>
    </row>
    <row r="6" spans="1:13" ht="15" x14ac:dyDescent="0.25">
      <c r="A6" s="60" t="s">
        <v>59</v>
      </c>
      <c r="B6" s="61">
        <f>SUM(B7+B14+B28+B35+B39)</f>
        <v>51</v>
      </c>
      <c r="C6" s="61">
        <f>SUM(C7+C14+C28+C35+C39)</f>
        <v>0</v>
      </c>
      <c r="D6" s="61">
        <f>SUM(D7+D14+D28+D35+D39)</f>
        <v>0</v>
      </c>
      <c r="E6" s="61">
        <f>SUM(E7+E14+E28+E35+E39+E25)</f>
        <v>194</v>
      </c>
      <c r="F6" s="61">
        <f>SUM(F7+F14+F28+F35+F39+F25)</f>
        <v>1797</v>
      </c>
      <c r="G6" s="61">
        <f>SUM(B6:F6)</f>
        <v>2042</v>
      </c>
      <c r="H6" s="68">
        <f t="shared" ref="H6:H44" si="0">G6/$G$5</f>
        <v>0.76450767502807937</v>
      </c>
    </row>
    <row r="7" spans="1:13" x14ac:dyDescent="0.2">
      <c r="A7" s="62" t="s">
        <v>66</v>
      </c>
      <c r="B7" s="62">
        <f>SUM(B8:B13)</f>
        <v>11</v>
      </c>
      <c r="C7" s="62">
        <f>SUM(C8:C9)</f>
        <v>0</v>
      </c>
      <c r="D7" s="62">
        <f>SUM(D8:D9)</f>
        <v>0</v>
      </c>
      <c r="E7" s="62">
        <f>SUM(E8:E12)</f>
        <v>16</v>
      </c>
      <c r="F7" s="62">
        <f>SUM(F8:F13)</f>
        <v>335</v>
      </c>
      <c r="G7" s="62">
        <f>SUM(B7:F7)</f>
        <v>362</v>
      </c>
      <c r="H7" s="120">
        <f t="shared" si="0"/>
        <v>0.13552976413328341</v>
      </c>
    </row>
    <row r="8" spans="1:13" ht="15" x14ac:dyDescent="0.25">
      <c r="A8" s="63" t="s">
        <v>66</v>
      </c>
      <c r="B8" s="122">
        <v>10</v>
      </c>
      <c r="C8" s="122"/>
      <c r="D8" s="122"/>
      <c r="E8" s="122">
        <v>13</v>
      </c>
      <c r="F8" s="122">
        <v>162</v>
      </c>
      <c r="G8" s="123">
        <f>SUM(B8:F8)</f>
        <v>185</v>
      </c>
      <c r="H8" s="119">
        <f t="shared" si="0"/>
        <v>6.9262448521153125E-2</v>
      </c>
    </row>
    <row r="9" spans="1:13" ht="15" x14ac:dyDescent="0.25">
      <c r="A9" s="63" t="s">
        <v>67</v>
      </c>
      <c r="B9" s="122"/>
      <c r="C9" s="122"/>
      <c r="D9" s="122"/>
      <c r="E9" s="122">
        <v>1</v>
      </c>
      <c r="F9" s="122">
        <v>15</v>
      </c>
      <c r="G9" s="123">
        <f t="shared" ref="G9:G13" si="1">SUM(B9:F9)</f>
        <v>16</v>
      </c>
      <c r="H9" s="119">
        <f t="shared" si="0"/>
        <v>5.9902658180456762E-3</v>
      </c>
    </row>
    <row r="10" spans="1:13" s="58" customFormat="1" ht="15" x14ac:dyDescent="0.25">
      <c r="A10" s="63" t="s">
        <v>105</v>
      </c>
      <c r="B10" s="122"/>
      <c r="C10" s="122"/>
      <c r="D10" s="122"/>
      <c r="E10" s="122"/>
      <c r="F10" s="122">
        <v>7</v>
      </c>
      <c r="G10" s="123"/>
      <c r="H10" s="119">
        <f t="shared" si="0"/>
        <v>0</v>
      </c>
    </row>
    <row r="11" spans="1:13" s="58" customFormat="1" ht="15" x14ac:dyDescent="0.25">
      <c r="A11" s="63" t="s">
        <v>86</v>
      </c>
      <c r="B11" s="122"/>
      <c r="C11" s="122"/>
      <c r="D11" s="122"/>
      <c r="E11" s="122"/>
      <c r="F11" s="122">
        <v>60</v>
      </c>
      <c r="G11" s="123">
        <f t="shared" si="1"/>
        <v>60</v>
      </c>
      <c r="H11" s="119">
        <f t="shared" si="0"/>
        <v>2.2463496817671284E-2</v>
      </c>
    </row>
    <row r="12" spans="1:13" s="58" customFormat="1" ht="15" x14ac:dyDescent="0.25">
      <c r="A12" s="65" t="s">
        <v>89</v>
      </c>
      <c r="B12" s="122">
        <v>1</v>
      </c>
      <c r="C12" s="122"/>
      <c r="D12" s="122"/>
      <c r="E12" s="122">
        <v>2</v>
      </c>
      <c r="F12" s="122">
        <v>55</v>
      </c>
      <c r="G12" s="123">
        <f t="shared" si="1"/>
        <v>58</v>
      </c>
      <c r="H12" s="119">
        <f>G12/$G$5</f>
        <v>2.1714713590415574E-2</v>
      </c>
    </row>
    <row r="13" spans="1:13" s="58" customFormat="1" ht="15" x14ac:dyDescent="0.25">
      <c r="A13" s="65" t="s">
        <v>93</v>
      </c>
      <c r="B13" s="122"/>
      <c r="C13" s="122"/>
      <c r="D13" s="122"/>
      <c r="E13" s="122"/>
      <c r="F13" s="122">
        <v>36</v>
      </c>
      <c r="G13" s="123">
        <f t="shared" si="1"/>
        <v>36</v>
      </c>
      <c r="H13" s="119">
        <f t="shared" si="0"/>
        <v>1.3478098090602771E-2</v>
      </c>
    </row>
    <row r="14" spans="1:13" ht="15" x14ac:dyDescent="0.25">
      <c r="A14" s="62" t="s">
        <v>68</v>
      </c>
      <c r="B14" s="107">
        <f>SUM(B15:B23)</f>
        <v>24</v>
      </c>
      <c r="C14" s="107">
        <f>SUM(C15:C23)</f>
        <v>0</v>
      </c>
      <c r="D14" s="107">
        <f>SUM(D15:D23)</f>
        <v>0</v>
      </c>
      <c r="E14" s="107">
        <f>SUM(E15:E23)</f>
        <v>130</v>
      </c>
      <c r="F14" s="107">
        <f>SUM(F15:F24)</f>
        <v>1337</v>
      </c>
      <c r="G14" s="62">
        <f>SUM(B14:F14)</f>
        <v>1491</v>
      </c>
      <c r="H14" s="120">
        <f>G14/$G$5</f>
        <v>0.5582178959191314</v>
      </c>
    </row>
    <row r="15" spans="1:13" ht="15" x14ac:dyDescent="0.25">
      <c r="A15" s="63" t="s">
        <v>68</v>
      </c>
      <c r="B15" s="122">
        <v>5</v>
      </c>
      <c r="C15" s="122"/>
      <c r="D15" s="122"/>
      <c r="E15" s="122">
        <v>57</v>
      </c>
      <c r="F15" s="122">
        <v>279</v>
      </c>
      <c r="G15" s="123">
        <f>SUM(B15:F15)</f>
        <v>341</v>
      </c>
      <c r="H15" s="119">
        <f t="shared" si="0"/>
        <v>0.12766754024709848</v>
      </c>
    </row>
    <row r="16" spans="1:13" s="55" customFormat="1" ht="15" x14ac:dyDescent="0.25">
      <c r="A16" s="63" t="s">
        <v>69</v>
      </c>
      <c r="B16" s="122">
        <v>15</v>
      </c>
      <c r="C16" s="122"/>
      <c r="D16" s="122"/>
      <c r="E16" s="122">
        <v>38</v>
      </c>
      <c r="F16" s="122">
        <v>408</v>
      </c>
      <c r="G16" s="123">
        <f t="shared" ref="G16:G24" si="2">SUM(B16:F16)</f>
        <v>461</v>
      </c>
      <c r="H16" s="119">
        <f t="shared" si="0"/>
        <v>0.17259453388244103</v>
      </c>
    </row>
    <row r="17" spans="1:8" s="55" customFormat="1" ht="15" x14ac:dyDescent="0.25">
      <c r="A17" s="63" t="s">
        <v>70</v>
      </c>
      <c r="B17" s="122">
        <v>1</v>
      </c>
      <c r="C17" s="122"/>
      <c r="D17" s="122"/>
      <c r="E17" s="122">
        <v>2</v>
      </c>
      <c r="F17" s="122">
        <v>9</v>
      </c>
      <c r="G17" s="123">
        <f t="shared" si="2"/>
        <v>12</v>
      </c>
      <c r="H17" s="119">
        <f t="shared" si="0"/>
        <v>4.4926993635342567E-3</v>
      </c>
    </row>
    <row r="18" spans="1:8" s="58" customFormat="1" ht="15" x14ac:dyDescent="0.25">
      <c r="A18" s="65" t="s">
        <v>94</v>
      </c>
      <c r="B18" s="122"/>
      <c r="C18" s="122"/>
      <c r="D18" s="122"/>
      <c r="E18" s="122"/>
      <c r="F18" s="122">
        <v>1</v>
      </c>
      <c r="G18" s="123">
        <f>SUM(B18:F18)</f>
        <v>1</v>
      </c>
      <c r="H18" s="119">
        <f t="shared" si="0"/>
        <v>3.7439161362785476E-4</v>
      </c>
    </row>
    <row r="19" spans="1:8" s="56" customFormat="1" ht="15" x14ac:dyDescent="0.25">
      <c r="A19" s="63" t="s">
        <v>71</v>
      </c>
      <c r="B19" s="122"/>
      <c r="C19" s="122"/>
      <c r="D19" s="122"/>
      <c r="E19" s="122">
        <v>9</v>
      </c>
      <c r="F19" s="122">
        <v>210</v>
      </c>
      <c r="G19" s="123">
        <f t="shared" si="2"/>
        <v>219</v>
      </c>
      <c r="H19" s="119">
        <f t="shared" si="0"/>
        <v>8.1991763384500191E-2</v>
      </c>
    </row>
    <row r="20" spans="1:8" s="55" customFormat="1" ht="15" x14ac:dyDescent="0.25">
      <c r="A20" s="63" t="s">
        <v>72</v>
      </c>
      <c r="B20" s="122">
        <v>2</v>
      </c>
      <c r="C20" s="122"/>
      <c r="D20" s="122"/>
      <c r="E20" s="122">
        <v>8</v>
      </c>
      <c r="F20" s="122">
        <v>31</v>
      </c>
      <c r="G20" s="123">
        <f t="shared" si="2"/>
        <v>41</v>
      </c>
      <c r="H20" s="119">
        <f t="shared" si="0"/>
        <v>1.5350056158742045E-2</v>
      </c>
    </row>
    <row r="21" spans="1:8" s="55" customFormat="1" ht="15" x14ac:dyDescent="0.25">
      <c r="A21" s="63" t="s">
        <v>73</v>
      </c>
      <c r="B21" s="122"/>
      <c r="C21" s="122"/>
      <c r="D21" s="122"/>
      <c r="E21" s="122"/>
      <c r="F21" s="122">
        <v>25</v>
      </c>
      <c r="G21" s="123">
        <f>SUM(B21:F21)</f>
        <v>25</v>
      </c>
      <c r="H21" s="119">
        <f t="shared" si="0"/>
        <v>9.3597903406963685E-3</v>
      </c>
    </row>
    <row r="22" spans="1:8" s="54" customFormat="1" ht="15" x14ac:dyDescent="0.25">
      <c r="A22" s="63" t="s">
        <v>74</v>
      </c>
      <c r="B22" s="122"/>
      <c r="C22" s="122"/>
      <c r="D22" s="122"/>
      <c r="E22" s="122">
        <v>7</v>
      </c>
      <c r="F22" s="122">
        <v>281</v>
      </c>
      <c r="G22" s="123">
        <f>SUM(B22:F22)</f>
        <v>288</v>
      </c>
      <c r="H22" s="119">
        <f>G22/$G$5</f>
        <v>0.10782478472482217</v>
      </c>
    </row>
    <row r="23" spans="1:8" ht="15" x14ac:dyDescent="0.25">
      <c r="A23" s="63" t="s">
        <v>75</v>
      </c>
      <c r="B23" s="122">
        <v>1</v>
      </c>
      <c r="C23" s="122"/>
      <c r="D23" s="122"/>
      <c r="E23" s="122">
        <v>9</v>
      </c>
      <c r="F23" s="122">
        <v>63</v>
      </c>
      <c r="G23" s="123">
        <f t="shared" si="2"/>
        <v>73</v>
      </c>
      <c r="H23" s="119">
        <f t="shared" si="0"/>
        <v>2.7330587794833397E-2</v>
      </c>
    </row>
    <row r="24" spans="1:8" s="58" customFormat="1" ht="15" x14ac:dyDescent="0.25">
      <c r="A24" s="63" t="s">
        <v>90</v>
      </c>
      <c r="B24" s="122"/>
      <c r="C24" s="122"/>
      <c r="D24" s="122"/>
      <c r="E24" s="122"/>
      <c r="F24" s="122">
        <v>30</v>
      </c>
      <c r="G24" s="123">
        <f t="shared" si="2"/>
        <v>30</v>
      </c>
      <c r="H24" s="119">
        <f t="shared" si="0"/>
        <v>1.1231748408835642E-2</v>
      </c>
    </row>
    <row r="25" spans="1:8" s="58" customFormat="1" ht="15" x14ac:dyDescent="0.25">
      <c r="A25" s="116" t="s">
        <v>87</v>
      </c>
      <c r="B25" s="124">
        <f>SUM(B27)</f>
        <v>0</v>
      </c>
      <c r="C25" s="124">
        <f>SUM(C27)</f>
        <v>0</v>
      </c>
      <c r="D25" s="124">
        <f t="shared" ref="D25" si="3">SUM(D27)</f>
        <v>0</v>
      </c>
      <c r="E25" s="124">
        <f>SUM(E26:E27)</f>
        <v>21</v>
      </c>
      <c r="F25" s="124">
        <f>SUM(F26:F27)</f>
        <v>13</v>
      </c>
      <c r="G25" s="124">
        <f>SUM(B25:F25)</f>
        <v>34</v>
      </c>
      <c r="H25" s="119">
        <f>G25/$G$5</f>
        <v>1.2729314863347061E-2</v>
      </c>
    </row>
    <row r="26" spans="1:8" s="58" customFormat="1" ht="15" x14ac:dyDescent="0.25">
      <c r="A26" s="121" t="s">
        <v>87</v>
      </c>
      <c r="B26" s="124"/>
      <c r="C26" s="124"/>
      <c r="D26" s="124"/>
      <c r="E26" s="124">
        <v>20</v>
      </c>
      <c r="F26" s="167">
        <v>11</v>
      </c>
      <c r="G26" s="167">
        <f>SUM(B26:F26)</f>
        <v>31</v>
      </c>
      <c r="H26" s="119">
        <f>G26/$G$5</f>
        <v>1.1606140022463497E-2</v>
      </c>
    </row>
    <row r="27" spans="1:8" s="58" customFormat="1" ht="15" x14ac:dyDescent="0.25">
      <c r="A27" s="63" t="s">
        <v>88</v>
      </c>
      <c r="B27" s="122"/>
      <c r="C27" s="122"/>
      <c r="D27" s="122"/>
      <c r="E27" s="122">
        <v>1</v>
      </c>
      <c r="F27" s="122">
        <v>2</v>
      </c>
      <c r="G27" s="123">
        <f>SUM(B27:F27)</f>
        <v>3</v>
      </c>
      <c r="H27" s="119">
        <f>G27/G6</f>
        <v>1.4691478942213516E-3</v>
      </c>
    </row>
    <row r="28" spans="1:8" ht="15" x14ac:dyDescent="0.25">
      <c r="A28" s="62" t="s">
        <v>63</v>
      </c>
      <c r="B28" s="107">
        <f>SUM(B29:B33)</f>
        <v>12</v>
      </c>
      <c r="C28" s="107">
        <f>SUM(C29:C33)</f>
        <v>0</v>
      </c>
      <c r="D28" s="107">
        <f>SUM(D29:D33)</f>
        <v>0</v>
      </c>
      <c r="E28" s="107">
        <f>SUM(E29:E33)</f>
        <v>18</v>
      </c>
      <c r="F28" s="107">
        <f>SUM(F29:F34)</f>
        <v>83</v>
      </c>
      <c r="G28" s="62">
        <f>SUM(B28:F28)</f>
        <v>113</v>
      </c>
      <c r="H28" s="120">
        <f>G28/$G$5</f>
        <v>4.2306252339947586E-2</v>
      </c>
    </row>
    <row r="29" spans="1:8" ht="15" x14ac:dyDescent="0.25">
      <c r="A29" s="63" t="s">
        <v>63</v>
      </c>
      <c r="B29" s="122">
        <v>5</v>
      </c>
      <c r="C29" s="122"/>
      <c r="D29" s="122"/>
      <c r="E29" s="122">
        <v>6</v>
      </c>
      <c r="F29" s="122">
        <v>31</v>
      </c>
      <c r="G29" s="123">
        <f>SUM(B29:F29)</f>
        <v>42</v>
      </c>
      <c r="H29" s="119">
        <f t="shared" si="0"/>
        <v>1.57244477723699E-2</v>
      </c>
    </row>
    <row r="30" spans="1:8" ht="15" x14ac:dyDescent="0.25">
      <c r="A30" s="63" t="s">
        <v>76</v>
      </c>
      <c r="B30" s="122">
        <v>6</v>
      </c>
      <c r="C30" s="122"/>
      <c r="D30" s="122"/>
      <c r="E30" s="122">
        <v>7</v>
      </c>
      <c r="F30" s="122">
        <v>30</v>
      </c>
      <c r="G30" s="123">
        <f t="shared" ref="G30:G34" si="4">SUM(B30:F30)</f>
        <v>43</v>
      </c>
      <c r="H30" s="119">
        <f t="shared" si="0"/>
        <v>1.6098839385997755E-2</v>
      </c>
    </row>
    <row r="31" spans="1:8" s="58" customFormat="1" ht="15" x14ac:dyDescent="0.25">
      <c r="A31" s="63" t="s">
        <v>91</v>
      </c>
      <c r="B31" s="122"/>
      <c r="C31" s="122"/>
      <c r="D31" s="122"/>
      <c r="E31" s="122">
        <v>3</v>
      </c>
      <c r="F31" s="122">
        <v>6</v>
      </c>
      <c r="G31" s="123">
        <f t="shared" si="4"/>
        <v>9</v>
      </c>
      <c r="H31" s="119">
        <f t="shared" si="0"/>
        <v>3.3695245226506927E-3</v>
      </c>
    </row>
    <row r="32" spans="1:8" ht="15" x14ac:dyDescent="0.25">
      <c r="A32" s="65" t="s">
        <v>106</v>
      </c>
      <c r="B32" s="122">
        <v>1</v>
      </c>
      <c r="C32" s="122"/>
      <c r="D32" s="122"/>
      <c r="E32" s="122"/>
      <c r="F32" s="122">
        <v>2</v>
      </c>
      <c r="G32" s="123">
        <f t="shared" si="4"/>
        <v>3</v>
      </c>
      <c r="H32" s="70">
        <f t="shared" si="0"/>
        <v>1.1231748408835642E-3</v>
      </c>
    </row>
    <row r="33" spans="1:9" s="58" customFormat="1" ht="15" x14ac:dyDescent="0.25">
      <c r="A33" s="65" t="s">
        <v>95</v>
      </c>
      <c r="B33" s="122"/>
      <c r="C33" s="122"/>
      <c r="D33" s="122"/>
      <c r="E33" s="122">
        <v>2</v>
      </c>
      <c r="F33" s="122">
        <v>13</v>
      </c>
      <c r="G33" s="123">
        <f t="shared" si="4"/>
        <v>15</v>
      </c>
      <c r="H33" s="70">
        <f t="shared" si="0"/>
        <v>5.6158742044178211E-3</v>
      </c>
    </row>
    <row r="34" spans="1:9" s="58" customFormat="1" ht="15" x14ac:dyDescent="0.25">
      <c r="A34" s="65" t="s">
        <v>92</v>
      </c>
      <c r="B34" s="122"/>
      <c r="C34" s="122"/>
      <c r="D34" s="122"/>
      <c r="E34" s="122"/>
      <c r="F34" s="122">
        <v>1</v>
      </c>
      <c r="G34" s="123">
        <f t="shared" si="4"/>
        <v>1</v>
      </c>
      <c r="H34" s="70">
        <f t="shared" si="0"/>
        <v>3.7439161362785476E-4</v>
      </c>
    </row>
    <row r="35" spans="1:9" s="58" customFormat="1" ht="15" x14ac:dyDescent="0.25">
      <c r="A35" s="62" t="s">
        <v>62</v>
      </c>
      <c r="B35" s="107">
        <f>SUM(B36:B36)</f>
        <v>1</v>
      </c>
      <c r="C35" s="107">
        <f>SUM(C36:C36)</f>
        <v>0</v>
      </c>
      <c r="D35" s="107">
        <f>SUM(D36:D36)</f>
        <v>0</v>
      </c>
      <c r="E35" s="107">
        <f>SUM(E36:E38)</f>
        <v>8</v>
      </c>
      <c r="F35" s="107">
        <f>SUM(F36:F38)</f>
        <v>26</v>
      </c>
      <c r="G35" s="62">
        <f>SUM(B35:F35)</f>
        <v>35</v>
      </c>
      <c r="H35" s="69">
        <f t="shared" si="0"/>
        <v>1.3103706476974916E-2</v>
      </c>
      <c r="I35"/>
    </row>
    <row r="36" spans="1:9" ht="15" x14ac:dyDescent="0.25">
      <c r="A36" s="63" t="s">
        <v>62</v>
      </c>
      <c r="B36" s="105">
        <v>1</v>
      </c>
      <c r="C36" s="105"/>
      <c r="D36" s="105"/>
      <c r="E36" s="105">
        <v>7</v>
      </c>
      <c r="F36" s="105">
        <v>14</v>
      </c>
      <c r="G36" s="64">
        <f>SUM(B36:F36)</f>
        <v>22</v>
      </c>
      <c r="H36" s="70">
        <f>G36/$G$5</f>
        <v>8.2366154998128049E-3</v>
      </c>
    </row>
    <row r="37" spans="1:9" s="58" customFormat="1" ht="15" x14ac:dyDescent="0.25">
      <c r="A37" s="65" t="s">
        <v>107</v>
      </c>
      <c r="B37" s="105"/>
      <c r="C37" s="105"/>
      <c r="D37" s="105"/>
      <c r="E37" s="105">
        <v>1</v>
      </c>
      <c r="F37" s="105">
        <v>2</v>
      </c>
      <c r="G37" s="64">
        <f>SUM(B37:F37)</f>
        <v>3</v>
      </c>
      <c r="H37" s="70">
        <f>G37/G5</f>
        <v>1.1231748408835642E-3</v>
      </c>
    </row>
    <row r="38" spans="1:9" s="58" customFormat="1" ht="15" x14ac:dyDescent="0.25">
      <c r="A38" s="65" t="s">
        <v>108</v>
      </c>
      <c r="B38" s="105"/>
      <c r="C38" s="105"/>
      <c r="D38" s="105"/>
      <c r="E38" s="105"/>
      <c r="F38" s="105">
        <v>10</v>
      </c>
      <c r="G38" s="64">
        <f>SUM(B38:F38)</f>
        <v>10</v>
      </c>
      <c r="H38" s="70">
        <f>G38/G5</f>
        <v>3.7439161362785474E-3</v>
      </c>
    </row>
    <row r="39" spans="1:9" x14ac:dyDescent="0.2">
      <c r="A39" s="62" t="s">
        <v>77</v>
      </c>
      <c r="B39" s="62">
        <v>3</v>
      </c>
      <c r="C39" s="62"/>
      <c r="D39" s="62"/>
      <c r="E39" s="62">
        <v>1</v>
      </c>
      <c r="F39" s="62">
        <v>3</v>
      </c>
      <c r="G39" s="62">
        <f t="shared" ref="G39:G40" si="5">SUM(B39:F39)</f>
        <v>7</v>
      </c>
      <c r="H39" s="69">
        <f t="shared" si="0"/>
        <v>2.620741295394983E-3</v>
      </c>
      <c r="I39" s="51"/>
    </row>
    <row r="40" spans="1:9" s="51" customFormat="1" x14ac:dyDescent="0.2">
      <c r="A40" s="66" t="s">
        <v>81</v>
      </c>
      <c r="B40" s="66">
        <f>SUM(B41:B44)</f>
        <v>20</v>
      </c>
      <c r="C40" s="66">
        <f t="shared" ref="C40:E40" si="6">SUM(C41:C44)</f>
        <v>8</v>
      </c>
      <c r="D40" s="66">
        <f t="shared" si="6"/>
        <v>1</v>
      </c>
      <c r="E40" s="66">
        <f t="shared" si="6"/>
        <v>111</v>
      </c>
      <c r="F40" s="66">
        <f>SUM(F41:F44)</f>
        <v>489</v>
      </c>
      <c r="G40" s="66">
        <f t="shared" si="5"/>
        <v>629</v>
      </c>
      <c r="H40" s="72">
        <f t="shared" si="0"/>
        <v>0.23549232497192063</v>
      </c>
    </row>
    <row r="41" spans="1:9" s="51" customFormat="1" ht="15" x14ac:dyDescent="0.25">
      <c r="A41" s="63" t="s">
        <v>78</v>
      </c>
      <c r="B41" s="105"/>
      <c r="C41" s="105"/>
      <c r="D41" s="105"/>
      <c r="E41" s="105"/>
      <c r="F41" s="105">
        <v>3</v>
      </c>
      <c r="G41" s="106">
        <f>SUM(B41:F41)</f>
        <v>3</v>
      </c>
      <c r="H41" s="70">
        <f t="shared" si="0"/>
        <v>1.1231748408835642E-3</v>
      </c>
      <c r="I41" s="53"/>
    </row>
    <row r="42" spans="1:9" s="53" customFormat="1" ht="15" x14ac:dyDescent="0.25">
      <c r="A42" s="63" t="s">
        <v>48</v>
      </c>
      <c r="B42" s="105">
        <v>18</v>
      </c>
      <c r="C42" s="105">
        <v>8</v>
      </c>
      <c r="D42" s="105">
        <v>1</v>
      </c>
      <c r="E42" s="105">
        <v>108</v>
      </c>
      <c r="F42" s="105">
        <v>466</v>
      </c>
      <c r="G42" s="106">
        <f>SUM(B42:F42)</f>
        <v>601</v>
      </c>
      <c r="H42" s="70">
        <f t="shared" si="0"/>
        <v>0.2250093597903407</v>
      </c>
      <c r="I42" s="51"/>
    </row>
    <row r="43" spans="1:9" s="51" customFormat="1" ht="15" x14ac:dyDescent="0.25">
      <c r="A43" s="63" t="s">
        <v>79</v>
      </c>
      <c r="B43" s="105"/>
      <c r="C43" s="105"/>
      <c r="D43" s="105"/>
      <c r="E43" s="105">
        <v>1</v>
      </c>
      <c r="F43" s="105">
        <v>5</v>
      </c>
      <c r="G43" s="106">
        <f t="shared" ref="G43:G44" si="7">SUM(B43:F43)</f>
        <v>6</v>
      </c>
      <c r="H43" s="70">
        <f t="shared" si="0"/>
        <v>2.2463496817671283E-3</v>
      </c>
      <c r="I43"/>
    </row>
    <row r="44" spans="1:9" ht="15" x14ac:dyDescent="0.25">
      <c r="A44" s="63" t="s">
        <v>80</v>
      </c>
      <c r="B44" s="105">
        <v>2</v>
      </c>
      <c r="C44" s="105"/>
      <c r="D44" s="105"/>
      <c r="E44" s="105">
        <v>2</v>
      </c>
      <c r="F44" s="105">
        <v>15</v>
      </c>
      <c r="G44" s="106">
        <f t="shared" si="7"/>
        <v>19</v>
      </c>
      <c r="H44" s="71">
        <f t="shared" si="0"/>
        <v>7.1134406589292397E-3</v>
      </c>
    </row>
    <row r="45" spans="1:9" x14ac:dyDescent="0.2">
      <c r="I45" s="52"/>
    </row>
    <row r="46" spans="1:9" s="52" customFormat="1" x14ac:dyDescent="0.2">
      <c r="A46"/>
      <c r="B46"/>
      <c r="C46"/>
      <c r="D46"/>
      <c r="E46"/>
      <c r="F46"/>
      <c r="G46"/>
      <c r="H46"/>
    </row>
    <row r="47" spans="1:9" s="52" customFormat="1" x14ac:dyDescent="0.2">
      <c r="A47"/>
      <c r="B47"/>
      <c r="C47"/>
      <c r="D47"/>
      <c r="E47"/>
      <c r="F47"/>
      <c r="G47"/>
      <c r="H47"/>
    </row>
    <row r="48" spans="1:9" s="52" customFormat="1" x14ac:dyDescent="0.2">
      <c r="A48"/>
      <c r="B48"/>
      <c r="C48"/>
      <c r="D48"/>
      <c r="E48"/>
      <c r="F48"/>
      <c r="G48"/>
      <c r="H48" s="39"/>
      <c r="I48"/>
    </row>
    <row r="49" spans="1:9" x14ac:dyDescent="0.2">
      <c r="I49" s="39"/>
    </row>
    <row r="50" spans="1:9" s="39" customFormat="1" x14ac:dyDescent="0.2">
      <c r="A50"/>
      <c r="B50"/>
      <c r="C50"/>
      <c r="D50"/>
      <c r="E50"/>
      <c r="F50"/>
      <c r="G50"/>
      <c r="H50"/>
      <c r="I50" s="43"/>
    </row>
    <row r="51" spans="1:9" s="43" customFormat="1" x14ac:dyDescent="0.2">
      <c r="A51"/>
      <c r="B51"/>
      <c r="C51"/>
      <c r="D51"/>
      <c r="E51"/>
      <c r="F51"/>
      <c r="G51"/>
      <c r="H51"/>
      <c r="I51" s="54"/>
    </row>
    <row r="52" spans="1:9" s="54" customFormat="1" x14ac:dyDescent="0.2">
      <c r="A52"/>
      <c r="B52"/>
      <c r="C52"/>
      <c r="D52"/>
      <c r="E52"/>
      <c r="F52"/>
      <c r="G52"/>
      <c r="H52"/>
      <c r="I52" s="39"/>
    </row>
    <row r="53" spans="1:9" s="39" customFormat="1" x14ac:dyDescent="0.2">
      <c r="A53"/>
      <c r="B53"/>
      <c r="C53"/>
      <c r="D53"/>
      <c r="E53"/>
      <c r="F53"/>
      <c r="G53"/>
      <c r="H53"/>
      <c r="I53"/>
    </row>
    <row r="54" spans="1:9" x14ac:dyDescent="0.2">
      <c r="I54" s="56"/>
    </row>
    <row r="55" spans="1:9" s="56" customFormat="1" x14ac:dyDescent="0.2">
      <c r="A55"/>
      <c r="B55"/>
      <c r="C55"/>
      <c r="D55"/>
      <c r="E55"/>
      <c r="F55"/>
      <c r="G55"/>
      <c r="H55"/>
      <c r="I55" s="39"/>
    </row>
    <row r="56" spans="1:9" s="39" customFormat="1" x14ac:dyDescent="0.2">
      <c r="A56"/>
      <c r="B56"/>
      <c r="C56"/>
      <c r="D56"/>
      <c r="E56"/>
      <c r="F56"/>
      <c r="G56"/>
      <c r="H56"/>
      <c r="I56"/>
    </row>
    <row r="58" spans="1:9" x14ac:dyDescent="0.2">
      <c r="I58" s="51"/>
    </row>
    <row r="59" spans="1:9" s="51" customFormat="1" x14ac:dyDescent="0.2">
      <c r="A59"/>
      <c r="B59"/>
      <c r="C59"/>
      <c r="D59"/>
      <c r="E59"/>
      <c r="F59"/>
      <c r="G59"/>
      <c r="H59"/>
      <c r="I59"/>
    </row>
    <row r="65" spans="1:9" x14ac:dyDescent="0.2">
      <c r="I65" s="39"/>
    </row>
    <row r="66" spans="1:9" s="39" customFormat="1" x14ac:dyDescent="0.2">
      <c r="A66"/>
      <c r="B66"/>
      <c r="C66"/>
      <c r="D66"/>
      <c r="E66"/>
      <c r="F66"/>
      <c r="G66"/>
      <c r="H66"/>
      <c r="I66"/>
    </row>
  </sheetData>
  <mergeCells count="3">
    <mergeCell ref="A1:G1"/>
    <mergeCell ref="A3:G3"/>
    <mergeCell ref="A2:H2"/>
  </mergeCells>
  <pageMargins left="0.59055118110236227" right="0.59055118110236227" top="0.98425196850393704" bottom="0.59055118110236227" header="0.59055118110236227" footer="0"/>
  <pageSetup paperSize="9" orientation="landscape" r:id="rId1"/>
  <headerFooter alignWithMargins="0">
    <oddHeader xml:space="preserve">&amp;LUddannelsesnævnet &amp;RDetailhandelsuddannelsen ultimo august 2017
</oddHeader>
    <oddFooter>&amp;R&amp;K01+000Opgjort d. 14. september 2017</oddFooter>
  </headerFooter>
  <ignoredErrors>
    <ignoredError sqref="C7:D7 E28 E35:F35" formulaRange="1"/>
    <ignoredError sqref="H39:H44 H5:H9 H23 H29:H30 H32:H33 H19:H21 H15:H17 H35" evalError="1"/>
    <ignoredError sqref="H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view="pageLayout" zoomScaleNormal="100" workbookViewId="0">
      <selection activeCell="N35" sqref="N35"/>
    </sheetView>
  </sheetViews>
  <sheetFormatPr defaultRowHeight="12.75" x14ac:dyDescent="0.2"/>
  <cols>
    <col min="1" max="1" width="118.42578125" style="146" customWidth="1"/>
    <col min="2" max="2" width="2.42578125" style="146" hidden="1" customWidth="1"/>
    <col min="3" max="3" width="9.140625" style="146" hidden="1" customWidth="1"/>
    <col min="4" max="4" width="6" style="146" customWidth="1"/>
    <col min="5" max="16384" width="9.140625" style="146"/>
  </cols>
  <sheetData>
    <row r="1" spans="1:5" s="145" customFormat="1" ht="21.75" customHeight="1" x14ac:dyDescent="0.2">
      <c r="A1" s="177" t="s">
        <v>96</v>
      </c>
      <c r="B1" s="177"/>
      <c r="C1" s="177"/>
      <c r="D1" s="177"/>
      <c r="E1" s="177"/>
    </row>
    <row r="2" spans="1:5" ht="180.75" customHeight="1" x14ac:dyDescent="0.2">
      <c r="A2" s="170" t="s">
        <v>104</v>
      </c>
      <c r="B2" s="176"/>
      <c r="C2" s="176"/>
      <c r="D2" s="176"/>
      <c r="E2" s="176"/>
    </row>
    <row r="3" spans="1:5" ht="15" x14ac:dyDescent="0.25">
      <c r="A3" s="147"/>
      <c r="B3" s="147"/>
      <c r="C3" s="147"/>
      <c r="D3" s="147"/>
    </row>
    <row r="4" spans="1:5" ht="15" x14ac:dyDescent="0.25">
      <c r="A4" s="147"/>
      <c r="B4" s="147"/>
      <c r="C4" s="147"/>
      <c r="D4" s="147"/>
    </row>
    <row r="5" spans="1:5" ht="15" x14ac:dyDescent="0.25">
      <c r="A5" s="148"/>
      <c r="B5" s="149"/>
      <c r="C5" s="149"/>
      <c r="D5" s="149"/>
    </row>
    <row r="6" spans="1:5" ht="15" x14ac:dyDescent="0.25">
      <c r="A6" s="150"/>
      <c r="B6" s="151">
        <v>2017</v>
      </c>
      <c r="C6" s="151">
        <v>2016</v>
      </c>
      <c r="D6" s="149"/>
    </row>
    <row r="7" spans="1:5" ht="15" x14ac:dyDescent="0.25">
      <c r="A7" s="152"/>
      <c r="B7" s="153"/>
      <c r="C7" s="153">
        <v>1</v>
      </c>
      <c r="D7" s="149"/>
    </row>
    <row r="8" spans="1:5" ht="15" x14ac:dyDescent="0.25">
      <c r="A8" s="154"/>
      <c r="B8" s="155">
        <v>8</v>
      </c>
      <c r="C8" s="155">
        <v>8</v>
      </c>
      <c r="D8" s="149"/>
    </row>
    <row r="9" spans="1:5" ht="15" x14ac:dyDescent="0.25">
      <c r="A9" s="152"/>
      <c r="B9" s="153"/>
      <c r="C9" s="153">
        <v>2</v>
      </c>
      <c r="D9" s="149"/>
    </row>
    <row r="10" spans="1:5" ht="15" x14ac:dyDescent="0.25">
      <c r="A10" s="154"/>
      <c r="B10" s="155">
        <v>30</v>
      </c>
      <c r="C10" s="155">
        <v>4</v>
      </c>
      <c r="D10" s="149"/>
    </row>
    <row r="11" spans="1:5" ht="15" x14ac:dyDescent="0.25">
      <c r="A11" s="156"/>
      <c r="B11" s="153">
        <v>1</v>
      </c>
      <c r="C11" s="153">
        <v>1</v>
      </c>
      <c r="D11" s="149"/>
    </row>
    <row r="12" spans="1:5" ht="15" x14ac:dyDescent="0.25">
      <c r="A12" s="154"/>
      <c r="B12" s="155">
        <v>158</v>
      </c>
      <c r="C12" s="155">
        <v>2</v>
      </c>
      <c r="D12" s="149"/>
    </row>
    <row r="13" spans="1:5" ht="15" x14ac:dyDescent="0.25">
      <c r="A13" s="152"/>
      <c r="B13" s="153"/>
      <c r="C13" s="153">
        <v>121</v>
      </c>
      <c r="D13" s="149"/>
    </row>
    <row r="14" spans="1:5" ht="15" x14ac:dyDescent="0.25">
      <c r="A14" s="154"/>
      <c r="B14" s="155">
        <v>36</v>
      </c>
      <c r="C14" s="155">
        <v>50</v>
      </c>
      <c r="D14" s="149"/>
    </row>
    <row r="15" spans="1:5" ht="15" x14ac:dyDescent="0.25">
      <c r="A15" s="156"/>
      <c r="B15" s="153">
        <v>37</v>
      </c>
      <c r="C15" s="153">
        <v>30</v>
      </c>
      <c r="D15" s="149"/>
    </row>
    <row r="16" spans="1:5" ht="15" x14ac:dyDescent="0.25">
      <c r="A16" s="154"/>
      <c r="B16" s="155">
        <v>109</v>
      </c>
      <c r="C16" s="155">
        <v>75</v>
      </c>
      <c r="D16" s="149"/>
    </row>
    <row r="17" spans="1:4" ht="15" x14ac:dyDescent="0.25">
      <c r="A17" s="156"/>
      <c r="B17" s="157">
        <v>431</v>
      </c>
      <c r="C17" s="157">
        <v>475</v>
      </c>
      <c r="D17" s="149"/>
    </row>
    <row r="18" spans="1:4" ht="15" x14ac:dyDescent="0.25">
      <c r="A18" s="158"/>
      <c r="B18" s="159">
        <f>SUM(B8:B17)</f>
        <v>810</v>
      </c>
      <c r="C18" s="159">
        <f>SUM(C7:C17)</f>
        <v>769</v>
      </c>
      <c r="D18" s="149"/>
    </row>
    <row r="19" spans="1:4" ht="15" x14ac:dyDescent="0.25">
      <c r="A19" s="148"/>
      <c r="B19" s="149"/>
      <c r="C19" s="149"/>
      <c r="D19" s="149"/>
    </row>
    <row r="20" spans="1:4" ht="15" x14ac:dyDescent="0.25">
      <c r="A20" s="148"/>
      <c r="B20" s="149"/>
      <c r="C20" s="149"/>
      <c r="D20" s="149"/>
    </row>
    <row r="21" spans="1:4" ht="15" x14ac:dyDescent="0.25">
      <c r="A21" s="160"/>
      <c r="B21" s="149"/>
      <c r="C21" s="149"/>
      <c r="D21" s="149"/>
    </row>
    <row r="22" spans="1:4" ht="15" x14ac:dyDescent="0.25">
      <c r="D22" s="149"/>
    </row>
    <row r="23" spans="1:4" ht="15" x14ac:dyDescent="0.25">
      <c r="D23" s="149"/>
    </row>
    <row r="24" spans="1:4" ht="15" x14ac:dyDescent="0.25">
      <c r="A24" s="161"/>
      <c r="B24" s="162"/>
      <c r="C24" s="163"/>
      <c r="D24" s="149"/>
    </row>
    <row r="25" spans="1:4" ht="15" x14ac:dyDescent="0.25">
      <c r="A25" s="161"/>
      <c r="B25" s="162"/>
      <c r="C25" s="163"/>
      <c r="D25" s="149"/>
    </row>
    <row r="26" spans="1:4" ht="15" x14ac:dyDescent="0.25">
      <c r="A26" s="161"/>
      <c r="B26" s="162"/>
      <c r="C26" s="163"/>
      <c r="D26" s="149"/>
    </row>
    <row r="27" spans="1:4" ht="15" x14ac:dyDescent="0.25">
      <c r="A27" s="161"/>
      <c r="B27" s="162"/>
      <c r="C27" s="163"/>
      <c r="D27" s="149"/>
    </row>
    <row r="28" spans="1:4" ht="15" x14ac:dyDescent="0.25">
      <c r="A28" s="161"/>
      <c r="B28" s="162"/>
      <c r="C28" s="163"/>
      <c r="D28" s="149"/>
    </row>
    <row r="29" spans="1:4" x14ac:dyDescent="0.2">
      <c r="A29" s="161"/>
      <c r="B29" s="162"/>
      <c r="C29" s="163"/>
    </row>
    <row r="30" spans="1:4" x14ac:dyDescent="0.2">
      <c r="A30" s="161"/>
      <c r="B30" s="162"/>
      <c r="C30" s="163"/>
    </row>
    <row r="31" spans="1:4" x14ac:dyDescent="0.2">
      <c r="A31" s="161"/>
      <c r="B31" s="162"/>
      <c r="C31" s="163"/>
    </row>
    <row r="32" spans="1:4" x14ac:dyDescent="0.2">
      <c r="A32" s="161"/>
      <c r="B32" s="162"/>
      <c r="C32" s="163"/>
    </row>
    <row r="33" spans="1:3" x14ac:dyDescent="0.2">
      <c r="A33" s="161"/>
      <c r="B33" s="162"/>
      <c r="C33" s="163"/>
    </row>
    <row r="34" spans="1:3" ht="15" x14ac:dyDescent="0.25">
      <c r="A34" s="164"/>
      <c r="B34" s="165"/>
      <c r="C34" s="163"/>
    </row>
    <row r="35" spans="1:3" x14ac:dyDescent="0.2">
      <c r="A35" s="161"/>
      <c r="B35" s="162"/>
      <c r="C35" s="163"/>
    </row>
    <row r="36" spans="1:3" x14ac:dyDescent="0.2">
      <c r="A36" s="161"/>
      <c r="B36" s="162"/>
      <c r="C36" s="163"/>
    </row>
    <row r="37" spans="1:3" x14ac:dyDescent="0.2">
      <c r="A37" s="161"/>
      <c r="B37" s="162"/>
      <c r="C37" s="163"/>
    </row>
    <row r="38" spans="1:3" x14ac:dyDescent="0.2">
      <c r="A38" s="161"/>
      <c r="B38" s="162"/>
    </row>
    <row r="39" spans="1:3" ht="15" x14ac:dyDescent="0.25">
      <c r="A39" s="164"/>
      <c r="B39" s="165"/>
    </row>
  </sheetData>
  <mergeCells count="2">
    <mergeCell ref="A2:E2"/>
    <mergeCell ref="A1:E1"/>
  </mergeCells>
  <pageMargins left="0.59055118110236227" right="0.59055118110236227" top="0.98425196850393704" bottom="0.59055118110236227" header="0.59055118110236227" footer="0"/>
  <pageSetup paperSize="9" orientation="landscape" r:id="rId1"/>
  <headerFooter alignWithMargins="0">
    <oddHeader xml:space="preserve">&amp;LUddannelsesnævnet &amp;RDetailhandelsuddannelsen ultimo august 2017
</oddHeader>
    <oddFooter>&amp;R&amp;K01+000Opgjort d. 14. september 2017</oddFooter>
  </headerFooter>
  <ignoredErrors>
    <ignoredError sqref="B18:C1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4"/>
  <sheetViews>
    <sheetView view="pageLayout" zoomScaleNormal="100" zoomScaleSheetLayoutView="100" workbookViewId="0">
      <selection sqref="A1:O1"/>
    </sheetView>
  </sheetViews>
  <sheetFormatPr defaultRowHeight="12.75" x14ac:dyDescent="0.2"/>
  <cols>
    <col min="1" max="1" width="12.42578125" customWidth="1"/>
    <col min="13" max="13" width="9.140625" customWidth="1"/>
    <col min="14" max="14" width="8.140625" customWidth="1"/>
    <col min="15" max="15" width="9.140625" hidden="1" customWidth="1"/>
  </cols>
  <sheetData>
    <row r="1" spans="1:15" ht="18" x14ac:dyDescent="0.25">
      <c r="A1" s="171" t="s">
        <v>50</v>
      </c>
      <c r="B1" s="171"/>
      <c r="C1" s="171"/>
      <c r="D1" s="171"/>
      <c r="E1" s="171"/>
      <c r="F1" s="171"/>
      <c r="G1" s="171"/>
      <c r="H1" s="171"/>
      <c r="I1" s="171"/>
      <c r="J1" s="171"/>
      <c r="K1" s="171"/>
      <c r="L1" s="171"/>
      <c r="M1" s="171"/>
      <c r="N1" s="171"/>
      <c r="O1" s="171"/>
    </row>
    <row r="2" spans="1:15" x14ac:dyDescent="0.2">
      <c r="A2" s="178" t="s">
        <v>57</v>
      </c>
      <c r="B2" s="179"/>
      <c r="C2" s="179"/>
      <c r="D2" s="179"/>
      <c r="E2" s="179"/>
      <c r="F2" s="179"/>
      <c r="G2" s="179"/>
      <c r="H2" s="179"/>
      <c r="I2" s="179"/>
      <c r="J2" s="179"/>
      <c r="K2" s="179"/>
      <c r="L2" s="179"/>
      <c r="M2" s="179"/>
      <c r="N2" s="179"/>
      <c r="O2" s="179"/>
    </row>
    <row r="3" spans="1:15" s="58" customFormat="1" x14ac:dyDescent="0.2">
      <c r="A3" s="109"/>
      <c r="B3" s="110"/>
      <c r="C3" s="110"/>
      <c r="D3" s="110"/>
      <c r="E3" s="110"/>
      <c r="F3" s="110"/>
      <c r="G3" s="110"/>
      <c r="H3" s="110"/>
      <c r="I3" s="110"/>
      <c r="J3" s="110"/>
      <c r="K3" s="110"/>
      <c r="L3" s="110"/>
      <c r="M3" s="110"/>
      <c r="N3" s="110"/>
      <c r="O3" s="110"/>
    </row>
    <row r="4" spans="1:15" x14ac:dyDescent="0.2">
      <c r="A4" s="1" t="s">
        <v>83</v>
      </c>
    </row>
    <row r="5" spans="1:15" x14ac:dyDescent="0.2">
      <c r="A5" s="5"/>
      <c r="B5" s="5" t="s">
        <v>24</v>
      </c>
      <c r="C5" s="5" t="s">
        <v>25</v>
      </c>
      <c r="D5" s="5" t="s">
        <v>26</v>
      </c>
      <c r="E5" s="5" t="s">
        <v>27</v>
      </c>
      <c r="F5" s="5" t="s">
        <v>28</v>
      </c>
      <c r="G5" s="5" t="s">
        <v>29</v>
      </c>
      <c r="H5" s="5" t="s">
        <v>30</v>
      </c>
      <c r="I5" s="5" t="s">
        <v>31</v>
      </c>
      <c r="J5" s="5" t="s">
        <v>32</v>
      </c>
      <c r="K5" s="5" t="s">
        <v>33</v>
      </c>
      <c r="L5" s="5" t="s">
        <v>36</v>
      </c>
      <c r="M5" s="5" t="s">
        <v>34</v>
      </c>
    </row>
    <row r="6" spans="1:15" x14ac:dyDescent="0.2">
      <c r="A6" s="129">
        <v>2011</v>
      </c>
      <c r="B6" s="8">
        <v>286</v>
      </c>
      <c r="C6" s="8">
        <v>163</v>
      </c>
      <c r="D6" s="11">
        <v>192</v>
      </c>
      <c r="E6" s="11">
        <v>145</v>
      </c>
      <c r="F6" s="11">
        <v>406</v>
      </c>
      <c r="G6" s="11">
        <v>706</v>
      </c>
      <c r="H6" s="11">
        <v>348</v>
      </c>
      <c r="I6" s="11">
        <v>1082</v>
      </c>
      <c r="J6" s="11">
        <v>458</v>
      </c>
      <c r="K6" s="11">
        <v>277</v>
      </c>
      <c r="L6" s="11">
        <v>262</v>
      </c>
      <c r="M6" s="11">
        <v>168</v>
      </c>
    </row>
    <row r="7" spans="1:15" x14ac:dyDescent="0.2">
      <c r="A7" s="130">
        <v>2012</v>
      </c>
      <c r="B7" s="2">
        <v>248</v>
      </c>
      <c r="C7" s="3">
        <v>169</v>
      </c>
      <c r="D7" s="6">
        <v>163</v>
      </c>
      <c r="E7" s="6">
        <v>137</v>
      </c>
      <c r="F7" s="6">
        <v>367</v>
      </c>
      <c r="G7" s="6">
        <v>829</v>
      </c>
      <c r="H7" s="6">
        <v>545</v>
      </c>
      <c r="I7" s="6">
        <v>946</v>
      </c>
      <c r="J7" s="6">
        <v>443</v>
      </c>
      <c r="K7" s="6">
        <v>353</v>
      </c>
      <c r="L7" s="6">
        <v>285</v>
      </c>
      <c r="M7" s="6">
        <v>293</v>
      </c>
    </row>
    <row r="8" spans="1:15" x14ac:dyDescent="0.2">
      <c r="A8" s="131">
        <v>2013</v>
      </c>
      <c r="B8" s="7">
        <v>381</v>
      </c>
      <c r="C8" s="8">
        <v>108</v>
      </c>
      <c r="D8" s="11">
        <v>77</v>
      </c>
      <c r="E8" s="11">
        <v>129</v>
      </c>
      <c r="F8" s="11">
        <v>323</v>
      </c>
      <c r="G8" s="11">
        <v>798</v>
      </c>
      <c r="H8" s="11">
        <v>566</v>
      </c>
      <c r="I8" s="11">
        <v>860</v>
      </c>
      <c r="J8" s="11">
        <v>387</v>
      </c>
      <c r="K8" s="11">
        <v>285</v>
      </c>
      <c r="L8" s="11">
        <v>258</v>
      </c>
      <c r="M8" s="11">
        <v>206</v>
      </c>
    </row>
    <row r="9" spans="1:15" x14ac:dyDescent="0.2">
      <c r="A9" s="130">
        <v>2014</v>
      </c>
      <c r="B9" s="2">
        <v>349</v>
      </c>
      <c r="C9" s="3">
        <v>114</v>
      </c>
      <c r="D9" s="6">
        <v>128</v>
      </c>
      <c r="E9" s="6">
        <v>172</v>
      </c>
      <c r="F9" s="6">
        <v>340</v>
      </c>
      <c r="G9" s="6">
        <v>521</v>
      </c>
      <c r="H9" s="6">
        <v>396</v>
      </c>
      <c r="I9" s="6">
        <v>807</v>
      </c>
      <c r="J9" s="6">
        <v>374</v>
      </c>
      <c r="K9" s="6">
        <v>144</v>
      </c>
      <c r="L9" s="6">
        <v>200</v>
      </c>
      <c r="M9" s="6">
        <v>159</v>
      </c>
    </row>
    <row r="10" spans="1:15" x14ac:dyDescent="0.2">
      <c r="A10" s="131">
        <v>2015</v>
      </c>
      <c r="B10" s="12">
        <v>255</v>
      </c>
      <c r="C10" s="13">
        <v>137</v>
      </c>
      <c r="D10" s="47">
        <v>166</v>
      </c>
      <c r="E10" s="47">
        <v>177</v>
      </c>
      <c r="F10" s="47">
        <v>325</v>
      </c>
      <c r="G10" s="47">
        <v>588</v>
      </c>
      <c r="H10" s="47">
        <v>257</v>
      </c>
      <c r="I10" s="47">
        <v>809</v>
      </c>
      <c r="J10" s="47">
        <v>357</v>
      </c>
      <c r="K10" s="47">
        <v>230</v>
      </c>
      <c r="L10" s="47">
        <v>233</v>
      </c>
      <c r="M10" s="47">
        <v>154</v>
      </c>
    </row>
    <row r="11" spans="1:15" s="44" customFormat="1" ht="15" x14ac:dyDescent="0.25">
      <c r="A11" s="132">
        <v>2016</v>
      </c>
      <c r="B11" s="48">
        <v>207</v>
      </c>
      <c r="C11" s="22">
        <v>157</v>
      </c>
      <c r="D11" s="49">
        <v>175</v>
      </c>
      <c r="E11" s="49">
        <v>231</v>
      </c>
      <c r="F11" s="49">
        <v>320</v>
      </c>
      <c r="G11" s="49">
        <v>662</v>
      </c>
      <c r="H11" s="49">
        <v>319</v>
      </c>
      <c r="I11" s="49">
        <v>748</v>
      </c>
      <c r="J11" s="49">
        <v>344</v>
      </c>
      <c r="K11" s="49">
        <v>229</v>
      </c>
      <c r="L11" s="49">
        <v>205</v>
      </c>
      <c r="M11" s="49">
        <v>134</v>
      </c>
    </row>
    <row r="12" spans="1:15" s="58" customFormat="1" ht="15" x14ac:dyDescent="0.25">
      <c r="A12" s="133">
        <v>2017</v>
      </c>
      <c r="B12" s="106">
        <v>233</v>
      </c>
      <c r="C12" s="111">
        <v>146</v>
      </c>
      <c r="D12" s="112">
        <v>222</v>
      </c>
      <c r="E12" s="112">
        <v>217</v>
      </c>
      <c r="F12" s="112">
        <v>373</v>
      </c>
      <c r="G12" s="112">
        <v>537</v>
      </c>
      <c r="H12" s="112">
        <v>280</v>
      </c>
      <c r="I12" s="112">
        <v>696</v>
      </c>
      <c r="J12" s="112"/>
      <c r="K12" s="112"/>
      <c r="L12" s="112"/>
      <c r="M12" s="112"/>
    </row>
    <row r="13" spans="1:15" s="33" customFormat="1" x14ac:dyDescent="0.2">
      <c r="A13" s="1" t="s">
        <v>51</v>
      </c>
    </row>
    <row r="14" spans="1:15" s="33" customFormat="1" x14ac:dyDescent="0.2">
      <c r="A14" s="5"/>
      <c r="B14" s="5" t="s">
        <v>24</v>
      </c>
      <c r="C14" s="5" t="s">
        <v>25</v>
      </c>
      <c r="D14" s="5" t="s">
        <v>26</v>
      </c>
      <c r="E14" s="5" t="s">
        <v>27</v>
      </c>
      <c r="F14" s="5" t="s">
        <v>28</v>
      </c>
      <c r="G14" s="5" t="s">
        <v>29</v>
      </c>
      <c r="H14" s="5" t="s">
        <v>30</v>
      </c>
      <c r="I14" s="5" t="s">
        <v>31</v>
      </c>
      <c r="J14" s="5" t="s">
        <v>32</v>
      </c>
      <c r="K14" s="5" t="s">
        <v>33</v>
      </c>
      <c r="L14" s="5" t="s">
        <v>36</v>
      </c>
      <c r="M14" s="5" t="s">
        <v>34</v>
      </c>
    </row>
    <row r="15" spans="1:15" s="33" customFormat="1" x14ac:dyDescent="0.2">
      <c r="A15" s="134">
        <v>2011</v>
      </c>
      <c r="B15" s="8">
        <v>131</v>
      </c>
      <c r="C15" s="8">
        <v>126</v>
      </c>
      <c r="D15" s="11">
        <v>122</v>
      </c>
      <c r="E15" s="11">
        <v>130</v>
      </c>
      <c r="F15" s="11">
        <v>120</v>
      </c>
      <c r="G15" s="11">
        <v>107</v>
      </c>
      <c r="H15" s="11">
        <v>98</v>
      </c>
      <c r="I15" s="11">
        <v>65</v>
      </c>
      <c r="J15" s="11">
        <v>242</v>
      </c>
      <c r="K15" s="11">
        <v>256</v>
      </c>
      <c r="L15" s="11">
        <v>229</v>
      </c>
      <c r="M15" s="11">
        <v>205</v>
      </c>
    </row>
    <row r="16" spans="1:15" s="33" customFormat="1" x14ac:dyDescent="0.2">
      <c r="A16" s="135">
        <v>2012</v>
      </c>
      <c r="B16" s="2">
        <v>187</v>
      </c>
      <c r="C16" s="3">
        <v>174</v>
      </c>
      <c r="D16" s="6">
        <v>171</v>
      </c>
      <c r="E16" s="6">
        <v>214</v>
      </c>
      <c r="F16" s="6">
        <v>204</v>
      </c>
      <c r="G16" s="6">
        <v>184</v>
      </c>
      <c r="H16" s="6">
        <v>165</v>
      </c>
      <c r="I16" s="6">
        <v>266</v>
      </c>
      <c r="J16" s="6">
        <v>394</v>
      </c>
      <c r="K16" s="6">
        <v>375</v>
      </c>
      <c r="L16" s="6">
        <v>343</v>
      </c>
      <c r="M16" s="6">
        <v>312</v>
      </c>
    </row>
    <row r="17" spans="1:14" s="33" customFormat="1" x14ac:dyDescent="0.2">
      <c r="A17" s="136">
        <v>2013</v>
      </c>
      <c r="B17" s="7">
        <v>316</v>
      </c>
      <c r="C17" s="8">
        <v>378</v>
      </c>
      <c r="D17" s="11">
        <v>352</v>
      </c>
      <c r="E17" s="11">
        <v>346</v>
      </c>
      <c r="F17" s="11">
        <v>321</v>
      </c>
      <c r="G17" s="11">
        <v>308</v>
      </c>
      <c r="H17" s="11">
        <v>598</v>
      </c>
      <c r="I17" s="11">
        <v>525</v>
      </c>
      <c r="J17" s="11">
        <v>514</v>
      </c>
      <c r="K17" s="11">
        <v>476</v>
      </c>
      <c r="L17" s="11">
        <v>445</v>
      </c>
      <c r="M17" s="11">
        <v>427</v>
      </c>
    </row>
    <row r="18" spans="1:14" s="33" customFormat="1" x14ac:dyDescent="0.2">
      <c r="A18" s="135">
        <v>2014</v>
      </c>
      <c r="B18" s="2">
        <v>436</v>
      </c>
      <c r="C18" s="3">
        <v>491</v>
      </c>
      <c r="D18" s="6">
        <v>483</v>
      </c>
      <c r="E18" s="6">
        <v>453</v>
      </c>
      <c r="F18" s="6">
        <v>446</v>
      </c>
      <c r="G18" s="6">
        <v>425</v>
      </c>
      <c r="H18" s="6">
        <v>758</v>
      </c>
      <c r="I18" s="6">
        <v>696</v>
      </c>
      <c r="J18" s="6">
        <v>622</v>
      </c>
      <c r="K18" s="6">
        <v>573</v>
      </c>
      <c r="L18" s="6">
        <v>549</v>
      </c>
      <c r="M18" s="6">
        <v>567</v>
      </c>
    </row>
    <row r="19" spans="1:14" s="33" customFormat="1" x14ac:dyDescent="0.2">
      <c r="A19" s="136">
        <v>2015</v>
      </c>
      <c r="B19" s="7">
        <v>564</v>
      </c>
      <c r="C19" s="8">
        <v>622</v>
      </c>
      <c r="D19" s="11">
        <v>605</v>
      </c>
      <c r="E19" s="11">
        <v>563</v>
      </c>
      <c r="F19" s="11">
        <v>528</v>
      </c>
      <c r="G19" s="11">
        <v>507</v>
      </c>
      <c r="H19" s="11">
        <v>801</v>
      </c>
      <c r="I19" s="11">
        <v>665</v>
      </c>
      <c r="J19" s="11">
        <v>691</v>
      </c>
      <c r="K19" s="11">
        <v>645</v>
      </c>
      <c r="L19" s="40">
        <v>660</v>
      </c>
      <c r="M19" s="11">
        <v>640</v>
      </c>
    </row>
    <row r="20" spans="1:14" s="44" customFormat="1" ht="15" x14ac:dyDescent="0.25">
      <c r="A20" s="126">
        <v>2016</v>
      </c>
      <c r="B20" s="48">
        <v>620</v>
      </c>
      <c r="C20" s="22">
        <v>898</v>
      </c>
      <c r="D20" s="49">
        <v>859</v>
      </c>
      <c r="E20" s="49">
        <v>809</v>
      </c>
      <c r="F20" s="49">
        <v>759</v>
      </c>
      <c r="G20" s="49">
        <v>730</v>
      </c>
      <c r="H20" s="49">
        <v>1120</v>
      </c>
      <c r="I20" s="49">
        <v>1197</v>
      </c>
      <c r="J20" s="49">
        <v>1057</v>
      </c>
      <c r="K20" s="49">
        <v>1019</v>
      </c>
      <c r="L20" s="108">
        <v>967</v>
      </c>
      <c r="M20" s="108">
        <v>955</v>
      </c>
    </row>
    <row r="21" spans="1:14" s="58" customFormat="1" ht="15" x14ac:dyDescent="0.25">
      <c r="A21" s="128">
        <v>2017</v>
      </c>
      <c r="B21" s="106">
        <v>913</v>
      </c>
      <c r="C21" s="115">
        <v>1141</v>
      </c>
      <c r="D21" s="112">
        <v>1072</v>
      </c>
      <c r="E21" s="112">
        <v>999</v>
      </c>
      <c r="F21" s="112">
        <v>937</v>
      </c>
      <c r="G21" s="112">
        <v>875</v>
      </c>
      <c r="H21" s="112">
        <v>858</v>
      </c>
      <c r="I21" s="112">
        <v>824</v>
      </c>
      <c r="J21" s="112"/>
      <c r="K21" s="112"/>
      <c r="L21" s="112"/>
      <c r="M21" s="112"/>
    </row>
    <row r="22" spans="1:14" x14ac:dyDescent="0.2">
      <c r="A22" s="1" t="s">
        <v>54</v>
      </c>
      <c r="L22" s="41"/>
    </row>
    <row r="23" spans="1:14" x14ac:dyDescent="0.2">
      <c r="A23" s="5"/>
      <c r="B23" s="5" t="s">
        <v>24</v>
      </c>
      <c r="C23" s="5" t="s">
        <v>25</v>
      </c>
      <c r="D23" s="5" t="s">
        <v>26</v>
      </c>
      <c r="E23" s="5" t="s">
        <v>27</v>
      </c>
      <c r="F23" s="5" t="s">
        <v>28</v>
      </c>
      <c r="G23" s="5" t="s">
        <v>29</v>
      </c>
      <c r="H23" s="5" t="s">
        <v>30</v>
      </c>
      <c r="I23" s="5" t="s">
        <v>31</v>
      </c>
      <c r="J23" s="5" t="s">
        <v>32</v>
      </c>
      <c r="K23" s="5" t="s">
        <v>33</v>
      </c>
      <c r="L23" s="5" t="s">
        <v>36</v>
      </c>
      <c r="M23" s="5" t="s">
        <v>34</v>
      </c>
    </row>
    <row r="24" spans="1:14" x14ac:dyDescent="0.2">
      <c r="A24" s="134">
        <v>2011</v>
      </c>
      <c r="B24" s="8">
        <v>0</v>
      </c>
      <c r="C24" s="8">
        <v>12</v>
      </c>
      <c r="D24" s="11">
        <v>11</v>
      </c>
      <c r="E24" s="11">
        <v>16</v>
      </c>
      <c r="F24" s="11">
        <v>0</v>
      </c>
      <c r="G24" s="11">
        <v>0</v>
      </c>
      <c r="H24" s="11">
        <v>6</v>
      </c>
      <c r="I24" s="11">
        <v>8</v>
      </c>
      <c r="J24" s="11">
        <v>185</v>
      </c>
      <c r="K24" s="11">
        <v>37</v>
      </c>
      <c r="L24" s="40">
        <v>0</v>
      </c>
      <c r="M24" s="11">
        <v>0</v>
      </c>
    </row>
    <row r="25" spans="1:14" x14ac:dyDescent="0.2">
      <c r="A25" s="135">
        <v>2012</v>
      </c>
      <c r="B25" s="2">
        <v>8</v>
      </c>
      <c r="C25" s="3">
        <v>9</v>
      </c>
      <c r="D25" s="6">
        <v>18</v>
      </c>
      <c r="E25" s="6">
        <v>51</v>
      </c>
      <c r="F25" s="6">
        <v>0</v>
      </c>
      <c r="G25" s="6">
        <v>0</v>
      </c>
      <c r="H25" s="6">
        <v>0</v>
      </c>
      <c r="I25" s="6">
        <v>191</v>
      </c>
      <c r="J25" s="6">
        <v>130</v>
      </c>
      <c r="K25" s="6">
        <v>20</v>
      </c>
      <c r="L25" s="42">
        <v>6</v>
      </c>
      <c r="M25" s="6">
        <v>12</v>
      </c>
      <c r="N25" s="33"/>
    </row>
    <row r="26" spans="1:14" x14ac:dyDescent="0.2">
      <c r="A26" s="136">
        <v>2013</v>
      </c>
      <c r="B26" s="7">
        <v>39</v>
      </c>
      <c r="C26" s="8">
        <v>89</v>
      </c>
      <c r="D26" s="11">
        <v>0</v>
      </c>
      <c r="E26" s="11">
        <v>8</v>
      </c>
      <c r="F26" s="11">
        <v>13</v>
      </c>
      <c r="G26" s="11">
        <v>13</v>
      </c>
      <c r="H26" s="11">
        <v>362</v>
      </c>
      <c r="I26" s="11">
        <v>34</v>
      </c>
      <c r="J26" s="11">
        <v>22</v>
      </c>
      <c r="K26" s="11">
        <v>8</v>
      </c>
      <c r="L26" s="40">
        <v>10</v>
      </c>
      <c r="M26" s="11">
        <v>27</v>
      </c>
    </row>
    <row r="27" spans="1:14" x14ac:dyDescent="0.2">
      <c r="A27" s="135">
        <v>2014</v>
      </c>
      <c r="B27" s="2">
        <v>50</v>
      </c>
      <c r="C27" s="3">
        <v>92</v>
      </c>
      <c r="D27" s="6">
        <v>34</v>
      </c>
      <c r="E27" s="6">
        <v>5</v>
      </c>
      <c r="F27" s="6">
        <v>21</v>
      </c>
      <c r="G27" s="6">
        <v>20</v>
      </c>
      <c r="H27" s="6">
        <v>426</v>
      </c>
      <c r="I27" s="6">
        <v>38</v>
      </c>
      <c r="J27" s="6">
        <v>11</v>
      </c>
      <c r="K27" s="6">
        <v>18</v>
      </c>
      <c r="L27" s="42">
        <v>21</v>
      </c>
      <c r="M27" s="6">
        <v>80</v>
      </c>
      <c r="N27" s="33"/>
    </row>
    <row r="28" spans="1:14" x14ac:dyDescent="0.2">
      <c r="A28" s="136">
        <v>2015</v>
      </c>
      <c r="B28" s="7">
        <v>70</v>
      </c>
      <c r="C28" s="13">
        <v>149</v>
      </c>
      <c r="D28" s="47">
        <v>43</v>
      </c>
      <c r="E28" s="47">
        <v>15</v>
      </c>
      <c r="F28" s="47">
        <v>27</v>
      </c>
      <c r="G28" s="47">
        <v>44</v>
      </c>
      <c r="H28" s="47">
        <v>576</v>
      </c>
      <c r="I28" s="47">
        <v>23</v>
      </c>
      <c r="J28" s="47">
        <v>21</v>
      </c>
      <c r="K28" s="47">
        <v>31</v>
      </c>
      <c r="L28" s="47">
        <v>72</v>
      </c>
      <c r="M28" s="47">
        <v>40</v>
      </c>
    </row>
    <row r="29" spans="1:14" s="44" customFormat="1" ht="15" x14ac:dyDescent="0.25">
      <c r="A29" s="126">
        <v>2016</v>
      </c>
      <c r="B29" s="48">
        <v>120</v>
      </c>
      <c r="C29" s="22">
        <v>390</v>
      </c>
      <c r="D29" s="49">
        <v>44</v>
      </c>
      <c r="E29" s="49">
        <v>50</v>
      </c>
      <c r="F29" s="49">
        <v>55</v>
      </c>
      <c r="G29" s="49">
        <v>273</v>
      </c>
      <c r="H29" s="49">
        <v>392</v>
      </c>
      <c r="I29" s="49">
        <v>289</v>
      </c>
      <c r="J29" s="49">
        <v>46</v>
      </c>
      <c r="K29" s="49">
        <v>34</v>
      </c>
      <c r="L29" s="99">
        <v>71</v>
      </c>
      <c r="M29" s="49">
        <v>45</v>
      </c>
    </row>
    <row r="30" spans="1:14" s="58" customFormat="1" ht="15" x14ac:dyDescent="0.25">
      <c r="A30" s="128">
        <v>2017</v>
      </c>
      <c r="B30" s="106">
        <v>160</v>
      </c>
      <c r="C30" s="111">
        <v>258</v>
      </c>
      <c r="D30" s="112">
        <v>52</v>
      </c>
      <c r="E30" s="112">
        <v>60</v>
      </c>
      <c r="F30" s="112">
        <v>42</v>
      </c>
      <c r="G30" s="112">
        <v>131</v>
      </c>
      <c r="H30" s="112">
        <v>157</v>
      </c>
      <c r="I30" s="112">
        <v>174</v>
      </c>
      <c r="J30" s="112"/>
      <c r="K30" s="112"/>
      <c r="L30" s="112"/>
      <c r="M30" s="112"/>
    </row>
    <row r="31" spans="1:14" x14ac:dyDescent="0.2">
      <c r="A31" s="1" t="s">
        <v>52</v>
      </c>
      <c r="L31" s="41"/>
    </row>
    <row r="32" spans="1:14" x14ac:dyDescent="0.2">
      <c r="A32" s="5"/>
      <c r="B32" s="5" t="s">
        <v>24</v>
      </c>
      <c r="C32" s="5" t="s">
        <v>25</v>
      </c>
      <c r="D32" s="5" t="s">
        <v>26</v>
      </c>
      <c r="E32" s="5" t="s">
        <v>27</v>
      </c>
      <c r="F32" s="5" t="s">
        <v>28</v>
      </c>
      <c r="G32" s="5" t="s">
        <v>29</v>
      </c>
      <c r="H32" s="5" t="s">
        <v>30</v>
      </c>
      <c r="I32" s="5" t="s">
        <v>31</v>
      </c>
      <c r="J32" s="5" t="s">
        <v>32</v>
      </c>
      <c r="K32" s="5" t="s">
        <v>33</v>
      </c>
      <c r="L32" s="5" t="s">
        <v>36</v>
      </c>
      <c r="M32" s="5" t="s">
        <v>34</v>
      </c>
    </row>
    <row r="33" spans="1:14" x14ac:dyDescent="0.2">
      <c r="A33" s="134">
        <v>2011</v>
      </c>
      <c r="B33" s="8">
        <v>7057</v>
      </c>
      <c r="C33" s="8">
        <v>7103</v>
      </c>
      <c r="D33" s="11">
        <v>7073</v>
      </c>
      <c r="E33" s="11">
        <v>7091</v>
      </c>
      <c r="F33" s="11">
        <v>7059</v>
      </c>
      <c r="G33" s="11">
        <v>6631</v>
      </c>
      <c r="H33" s="11">
        <v>6200</v>
      </c>
      <c r="I33" s="11">
        <v>7317</v>
      </c>
      <c r="J33" s="11">
        <v>7521</v>
      </c>
      <c r="K33" s="11">
        <v>7445</v>
      </c>
      <c r="L33" s="40">
        <v>7372</v>
      </c>
      <c r="M33" s="11">
        <v>7343</v>
      </c>
      <c r="N33" s="34"/>
    </row>
    <row r="34" spans="1:14" x14ac:dyDescent="0.2">
      <c r="A34" s="135">
        <v>2012</v>
      </c>
      <c r="B34" s="2">
        <v>7254</v>
      </c>
      <c r="C34" s="3">
        <v>7255</v>
      </c>
      <c r="D34" s="6">
        <v>7232</v>
      </c>
      <c r="E34" s="6">
        <v>7172</v>
      </c>
      <c r="F34" s="6">
        <v>7145</v>
      </c>
      <c r="G34" s="6">
        <v>6555</v>
      </c>
      <c r="H34" s="6">
        <v>6026</v>
      </c>
      <c r="I34" s="6">
        <v>7109</v>
      </c>
      <c r="J34" s="6">
        <v>7267</v>
      </c>
      <c r="K34" s="6">
        <v>7194</v>
      </c>
      <c r="L34" s="42">
        <v>7145</v>
      </c>
      <c r="M34" s="6">
        <v>7174</v>
      </c>
      <c r="N34" s="34"/>
    </row>
    <row r="35" spans="1:14" x14ac:dyDescent="0.2">
      <c r="A35" s="136">
        <v>2013</v>
      </c>
      <c r="B35" s="7">
        <v>7196</v>
      </c>
      <c r="C35" s="8">
        <v>7212</v>
      </c>
      <c r="D35" s="11">
        <v>7207</v>
      </c>
      <c r="E35" s="11">
        <v>7135</v>
      </c>
      <c r="F35" s="11">
        <v>7082</v>
      </c>
      <c r="G35" s="11">
        <v>6690</v>
      </c>
      <c r="H35" s="11">
        <v>6100</v>
      </c>
      <c r="I35" s="11">
        <v>7093</v>
      </c>
      <c r="J35" s="11">
        <v>7311</v>
      </c>
      <c r="K35" s="11">
        <v>7240</v>
      </c>
      <c r="L35" s="40">
        <v>7186</v>
      </c>
      <c r="M35" s="11">
        <v>7125</v>
      </c>
      <c r="N35" s="34"/>
    </row>
    <row r="36" spans="1:14" x14ac:dyDescent="0.2">
      <c r="A36" s="135">
        <v>2014</v>
      </c>
      <c r="B36" s="2">
        <v>7082</v>
      </c>
      <c r="C36" s="3">
        <v>7142</v>
      </c>
      <c r="D36" s="6">
        <v>7135</v>
      </c>
      <c r="E36" s="6">
        <v>7076</v>
      </c>
      <c r="F36" s="6">
        <v>7048</v>
      </c>
      <c r="G36" s="6">
        <v>6607</v>
      </c>
      <c r="H36" s="6">
        <v>5713</v>
      </c>
      <c r="I36" s="6">
        <v>6504</v>
      </c>
      <c r="J36" s="6">
        <v>6600</v>
      </c>
      <c r="K36" s="6">
        <v>6549</v>
      </c>
      <c r="L36" s="42">
        <v>6489</v>
      </c>
      <c r="M36" s="6">
        <v>6354</v>
      </c>
      <c r="N36" s="34"/>
    </row>
    <row r="37" spans="1:14" ht="15" x14ac:dyDescent="0.25">
      <c r="A37" s="137">
        <v>2015</v>
      </c>
      <c r="B37" s="45">
        <v>6312</v>
      </c>
      <c r="C37" s="45">
        <v>6335</v>
      </c>
      <c r="D37" s="45">
        <v>6326</v>
      </c>
      <c r="E37" s="45">
        <v>6289</v>
      </c>
      <c r="F37" s="45">
        <v>6255</v>
      </c>
      <c r="G37" s="45">
        <v>5862</v>
      </c>
      <c r="H37" s="45">
        <v>5479</v>
      </c>
      <c r="I37" s="45">
        <v>6700</v>
      </c>
      <c r="J37" s="45">
        <v>6168</v>
      </c>
      <c r="K37" s="45">
        <v>6121</v>
      </c>
      <c r="L37" s="46">
        <v>6039</v>
      </c>
      <c r="M37" s="45">
        <v>5990</v>
      </c>
    </row>
    <row r="38" spans="1:14" ht="15" x14ac:dyDescent="0.25">
      <c r="A38" s="126">
        <v>2016</v>
      </c>
      <c r="B38" s="50">
        <v>5912</v>
      </c>
      <c r="C38" s="50">
        <v>5893</v>
      </c>
      <c r="D38" s="50">
        <v>5872</v>
      </c>
      <c r="E38" s="50">
        <v>5836</v>
      </c>
      <c r="F38" s="50">
        <v>5824</v>
      </c>
      <c r="G38" s="50">
        <v>5748</v>
      </c>
      <c r="H38" s="50">
        <v>5586</v>
      </c>
      <c r="I38" s="50">
        <v>5702</v>
      </c>
      <c r="J38" s="50">
        <v>5842</v>
      </c>
      <c r="K38" s="50">
        <v>5855</v>
      </c>
      <c r="L38" s="50">
        <v>5740</v>
      </c>
      <c r="M38" s="50">
        <v>5734</v>
      </c>
    </row>
    <row r="39" spans="1:14" ht="15" x14ac:dyDescent="0.25">
      <c r="A39" s="138">
        <v>2017</v>
      </c>
      <c r="B39" s="114">
        <v>5767</v>
      </c>
      <c r="C39" s="114">
        <v>5745</v>
      </c>
      <c r="D39" s="114">
        <v>5729</v>
      </c>
      <c r="E39" s="114">
        <v>5708</v>
      </c>
      <c r="F39" s="114">
        <v>5685</v>
      </c>
      <c r="G39" s="114">
        <v>1530</v>
      </c>
      <c r="H39" s="114">
        <v>5490</v>
      </c>
      <c r="I39" s="114">
        <v>5520</v>
      </c>
      <c r="J39" s="113"/>
      <c r="K39" s="113"/>
      <c r="L39" s="113"/>
      <c r="M39" s="113"/>
    </row>
    <row r="40" spans="1:14" s="1" customFormat="1" x14ac:dyDescent="0.2">
      <c r="A40" s="1" t="s">
        <v>97</v>
      </c>
    </row>
    <row r="41" spans="1:14" x14ac:dyDescent="0.2">
      <c r="A41" s="4"/>
      <c r="B41" s="127" t="s">
        <v>24</v>
      </c>
      <c r="C41" s="127" t="s">
        <v>25</v>
      </c>
      <c r="D41" s="127" t="s">
        <v>26</v>
      </c>
      <c r="E41" s="127" t="s">
        <v>27</v>
      </c>
      <c r="F41" s="127" t="s">
        <v>28</v>
      </c>
      <c r="G41" s="127" t="s">
        <v>29</v>
      </c>
      <c r="H41" s="127" t="s">
        <v>30</v>
      </c>
      <c r="I41" s="127" t="s">
        <v>31</v>
      </c>
      <c r="J41" s="127" t="s">
        <v>32</v>
      </c>
      <c r="K41" s="127" t="s">
        <v>33</v>
      </c>
      <c r="L41" s="127" t="s">
        <v>36</v>
      </c>
      <c r="M41" s="127" t="s">
        <v>34</v>
      </c>
    </row>
    <row r="42" spans="1:14" ht="15" x14ac:dyDescent="0.25">
      <c r="A42" s="138">
        <v>2016</v>
      </c>
      <c r="B42" s="125">
        <v>6</v>
      </c>
      <c r="C42" s="125">
        <v>11</v>
      </c>
      <c r="D42" s="125">
        <v>4</v>
      </c>
      <c r="E42" s="125">
        <v>15</v>
      </c>
      <c r="F42" s="125">
        <v>20</v>
      </c>
      <c r="G42" s="125">
        <v>10</v>
      </c>
      <c r="H42" s="125">
        <v>7</v>
      </c>
      <c r="I42" s="125">
        <v>16</v>
      </c>
      <c r="J42" s="125">
        <v>14</v>
      </c>
      <c r="K42" s="125">
        <v>19</v>
      </c>
      <c r="L42" s="125">
        <v>42</v>
      </c>
      <c r="M42" s="125">
        <v>23</v>
      </c>
    </row>
    <row r="43" spans="1:14" ht="15" x14ac:dyDescent="0.25">
      <c r="A43" s="126">
        <v>2017</v>
      </c>
      <c r="B43" s="126">
        <v>22</v>
      </c>
      <c r="C43" s="126">
        <v>6</v>
      </c>
      <c r="D43" s="126">
        <v>13</v>
      </c>
      <c r="E43" s="126">
        <v>9</v>
      </c>
      <c r="F43" s="126">
        <v>15</v>
      </c>
      <c r="G43" s="126">
        <v>15</v>
      </c>
      <c r="H43" s="126">
        <v>3</v>
      </c>
      <c r="I43" s="126">
        <v>16</v>
      </c>
      <c r="J43" s="126"/>
      <c r="K43" s="126"/>
      <c r="L43" s="126"/>
      <c r="M43" s="126"/>
    </row>
    <row r="44" spans="1:14" x14ac:dyDescent="0.2">
      <c r="A44" s="1" t="s">
        <v>98</v>
      </c>
      <c r="B44" s="58"/>
      <c r="C44" s="58"/>
      <c r="D44" s="58"/>
      <c r="E44" s="58"/>
      <c r="F44" s="58"/>
      <c r="G44" s="58"/>
      <c r="H44" s="58"/>
      <c r="I44" s="58"/>
      <c r="J44" s="58"/>
      <c r="K44" s="58"/>
      <c r="L44" s="58"/>
      <c r="M44" s="58"/>
    </row>
    <row r="45" spans="1:14" s="58" customFormat="1" x14ac:dyDescent="0.2">
      <c r="A45" s="4"/>
      <c r="B45" s="127" t="s">
        <v>24</v>
      </c>
      <c r="C45" s="127" t="s">
        <v>25</v>
      </c>
      <c r="D45" s="127" t="s">
        <v>26</v>
      </c>
      <c r="E45" s="127" t="s">
        <v>27</v>
      </c>
      <c r="F45" s="127" t="s">
        <v>28</v>
      </c>
      <c r="G45" s="127" t="s">
        <v>29</v>
      </c>
      <c r="H45" s="127" t="s">
        <v>30</v>
      </c>
      <c r="I45" s="127" t="s">
        <v>31</v>
      </c>
      <c r="J45" s="127" t="s">
        <v>32</v>
      </c>
      <c r="K45" s="127" t="s">
        <v>33</v>
      </c>
      <c r="L45" s="127" t="s">
        <v>36</v>
      </c>
      <c r="M45" s="127" t="s">
        <v>34</v>
      </c>
    </row>
    <row r="46" spans="1:14" ht="15" x14ac:dyDescent="0.25">
      <c r="A46" s="128">
        <v>2016</v>
      </c>
      <c r="B46" s="128">
        <v>2</v>
      </c>
      <c r="C46" s="128">
        <v>1</v>
      </c>
      <c r="D46" s="128">
        <v>5</v>
      </c>
      <c r="E46" s="128"/>
      <c r="F46" s="128">
        <v>4</v>
      </c>
      <c r="G46" s="128">
        <v>2</v>
      </c>
      <c r="H46" s="128">
        <v>1</v>
      </c>
      <c r="I46" s="128">
        <v>7</v>
      </c>
      <c r="J46" s="128">
        <v>3</v>
      </c>
      <c r="K46" s="128">
        <v>1</v>
      </c>
      <c r="L46" s="128">
        <v>4</v>
      </c>
      <c r="M46" s="128">
        <v>3</v>
      </c>
    </row>
    <row r="47" spans="1:14" ht="15" x14ac:dyDescent="0.25">
      <c r="A47" s="126">
        <v>2017</v>
      </c>
      <c r="B47" s="126">
        <v>3</v>
      </c>
      <c r="C47" s="126">
        <v>3</v>
      </c>
      <c r="D47" s="126">
        <v>2</v>
      </c>
      <c r="E47" s="126">
        <v>1</v>
      </c>
      <c r="F47" s="126">
        <v>3</v>
      </c>
      <c r="G47" s="126">
        <v>5</v>
      </c>
      <c r="H47" s="126">
        <v>1</v>
      </c>
      <c r="I47" s="126">
        <v>1</v>
      </c>
      <c r="J47" s="126"/>
      <c r="K47" s="126"/>
      <c r="L47" s="126"/>
      <c r="M47" s="126"/>
    </row>
    <row r="48" spans="1:14" x14ac:dyDescent="0.2">
      <c r="A48" s="1" t="s">
        <v>99</v>
      </c>
      <c r="B48" s="24"/>
      <c r="C48" s="24"/>
      <c r="D48" s="24"/>
      <c r="E48" s="24"/>
      <c r="F48" s="24"/>
      <c r="G48" s="24"/>
      <c r="H48" s="24"/>
      <c r="I48" s="24"/>
      <c r="J48" s="24"/>
      <c r="K48" s="24"/>
      <c r="L48" s="24"/>
      <c r="M48" s="24"/>
    </row>
    <row r="49" spans="1:16" x14ac:dyDescent="0.2">
      <c r="A49" s="4"/>
      <c r="B49" s="127" t="s">
        <v>24</v>
      </c>
      <c r="C49" s="127" t="s">
        <v>25</v>
      </c>
      <c r="D49" s="127" t="s">
        <v>26</v>
      </c>
      <c r="E49" s="127" t="s">
        <v>27</v>
      </c>
      <c r="F49" s="127" t="s">
        <v>28</v>
      </c>
      <c r="G49" s="127" t="s">
        <v>29</v>
      </c>
      <c r="H49" s="127" t="s">
        <v>30</v>
      </c>
      <c r="I49" s="127" t="s">
        <v>31</v>
      </c>
      <c r="J49" s="127" t="s">
        <v>32</v>
      </c>
      <c r="K49" s="127" t="s">
        <v>33</v>
      </c>
      <c r="L49" s="127" t="s">
        <v>36</v>
      </c>
      <c r="M49" s="127" t="s">
        <v>34</v>
      </c>
      <c r="N49" s="58"/>
      <c r="O49" s="58"/>
      <c r="P49" s="58"/>
    </row>
    <row r="50" spans="1:16" s="58" customFormat="1" ht="25.5" x14ac:dyDescent="0.2">
      <c r="A50" s="139" t="s">
        <v>100</v>
      </c>
      <c r="B50" s="142">
        <v>36</v>
      </c>
      <c r="C50" s="142">
        <v>27</v>
      </c>
      <c r="D50" s="142">
        <v>38</v>
      </c>
      <c r="E50" s="142">
        <v>30</v>
      </c>
      <c r="F50" s="142">
        <v>57</v>
      </c>
      <c r="G50" s="142">
        <v>72</v>
      </c>
      <c r="H50" s="142">
        <v>25</v>
      </c>
      <c r="I50" s="142">
        <v>75</v>
      </c>
      <c r="J50" s="142"/>
      <c r="K50" s="142"/>
      <c r="L50" s="142"/>
      <c r="M50" s="142"/>
      <c r="N50"/>
      <c r="O50"/>
      <c r="P50"/>
    </row>
    <row r="51" spans="1:16" ht="25.5" x14ac:dyDescent="0.2">
      <c r="A51" s="140" t="s">
        <v>101</v>
      </c>
      <c r="B51" s="143">
        <v>20</v>
      </c>
      <c r="C51" s="143">
        <v>16</v>
      </c>
      <c r="D51" s="144">
        <v>23</v>
      </c>
      <c r="E51" s="144">
        <v>24</v>
      </c>
      <c r="F51" s="144">
        <v>17</v>
      </c>
      <c r="G51" s="144">
        <v>30</v>
      </c>
      <c r="H51" s="144">
        <v>14</v>
      </c>
      <c r="I51" s="144">
        <v>35</v>
      </c>
      <c r="J51" s="144">
        <v>33</v>
      </c>
      <c r="K51" s="144">
        <v>34</v>
      </c>
      <c r="L51" s="144">
        <v>36</v>
      </c>
      <c r="M51" s="144">
        <v>25</v>
      </c>
    </row>
    <row r="52" spans="1:16" ht="25.5" x14ac:dyDescent="0.2">
      <c r="A52" s="139" t="s">
        <v>102</v>
      </c>
      <c r="B52" s="142">
        <v>10</v>
      </c>
      <c r="C52" s="142">
        <v>6</v>
      </c>
      <c r="D52" s="142">
        <v>9</v>
      </c>
      <c r="E52" s="142">
        <v>9</v>
      </c>
      <c r="F52" s="142">
        <v>16</v>
      </c>
      <c r="G52" s="142">
        <v>21</v>
      </c>
      <c r="H52" s="142">
        <v>3</v>
      </c>
      <c r="I52" s="142">
        <v>14</v>
      </c>
      <c r="J52" s="142">
        <v>13</v>
      </c>
      <c r="K52" s="142">
        <v>5</v>
      </c>
      <c r="L52" s="142">
        <v>10</v>
      </c>
      <c r="M52" s="142">
        <v>5</v>
      </c>
    </row>
    <row r="53" spans="1:16" ht="25.5" x14ac:dyDescent="0.2">
      <c r="A53" s="141" t="s">
        <v>103</v>
      </c>
      <c r="B53" s="144">
        <v>16</v>
      </c>
      <c r="C53" s="144">
        <v>10</v>
      </c>
      <c r="D53" s="144">
        <v>15</v>
      </c>
      <c r="E53" s="144">
        <v>3</v>
      </c>
      <c r="F53" s="144">
        <v>13</v>
      </c>
      <c r="G53" s="144">
        <v>29</v>
      </c>
      <c r="H53" s="144">
        <v>7</v>
      </c>
      <c r="I53" s="144">
        <v>27</v>
      </c>
      <c r="J53" s="144"/>
      <c r="K53" s="144"/>
      <c r="L53" s="144"/>
      <c r="M53" s="144"/>
    </row>
    <row r="54" spans="1:16" x14ac:dyDescent="0.2">
      <c r="A54" s="58"/>
      <c r="B54" s="24"/>
      <c r="C54" s="24"/>
      <c r="D54" s="24"/>
      <c r="E54" s="24"/>
      <c r="F54" s="24"/>
      <c r="G54" s="24"/>
      <c r="H54" s="24"/>
      <c r="I54" s="24"/>
      <c r="J54" s="24"/>
      <c r="K54" s="24"/>
      <c r="L54" s="24"/>
      <c r="M54" s="24"/>
    </row>
  </sheetData>
  <mergeCells count="2">
    <mergeCell ref="A1:O1"/>
    <mergeCell ref="A2:O2"/>
  </mergeCells>
  <pageMargins left="0.59055118110236227" right="0.59055118110236227" top="0.98425196850393704" bottom="0.59055118110236227" header="0.59055118110236227" footer="0"/>
  <pageSetup paperSize="9" orientation="landscape" r:id="rId1"/>
  <headerFooter alignWithMargins="0">
    <oddHeader xml:space="preserve">&amp;LUddannelsesnævnet &amp;RDetailhandelsuddannelsen ultimo august 2017
</oddHeader>
    <oddFooter>&amp;R&amp;K01+000Opgjort d. 14. september 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crosoft Excel-regneark" ma:contentTypeID="0x0101002A54149EEF38C046B785C0BA749EB0EA00D433173BC1C19443A74F5A268A9F2069" ma:contentTypeVersion="5" ma:contentTypeDescription="" ma:contentTypeScope="" ma:versionID="c65e9b501ff2dbb1b5fd7aa4c20d6e85">
  <xsd:schema xmlns:xsd="http://www.w3.org/2001/XMLSchema" xmlns:xs="http://www.w3.org/2001/XMLSchema" xmlns:p="http://schemas.microsoft.com/office/2006/metadata/properties" xmlns:ns2="7c2dc5c7-cbca-4a47-8141-8e56d40f946a" targetNamespace="http://schemas.microsoft.com/office/2006/metadata/properties" ma:root="true" ma:fieldsID="41adafd79645416c0ff7cba0c40387a8" ns2:_="">
    <xsd:import namespace="7c2dc5c7-cbca-4a47-8141-8e56d40f946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dc5c7-cbca-4a47-8141-8e56d40f946a"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7c2dc5c7-cbca-4a47-8141-8e56d40f946a">UDD0-9-73326</_dlc_DocId>
    <_dlc_DocIdUrl xmlns="7c2dc5c7-cbca-4a47-8141-8e56d40f946a">
      <Url>https://uddannelsesnaevnet.sharepoint.com/Journal/_layouts/15/DocIdRedir.aspx?ID=UDD0-9-73326</Url>
      <Description>UDD0-9-73326</Description>
    </_dlc_DocIdUrl>
  </documentManagement>
</p:properties>
</file>

<file path=customXml/itemProps1.xml><?xml version="1.0" encoding="utf-8"?>
<ds:datastoreItem xmlns:ds="http://schemas.openxmlformats.org/officeDocument/2006/customXml" ds:itemID="{FA05A8D0-84D2-4C74-9C4C-857ECDA62282}">
  <ds:schemaRefs>
    <ds:schemaRef ds:uri="http://schemas.microsoft.com/sharepoint/v3/contenttype/forms"/>
  </ds:schemaRefs>
</ds:datastoreItem>
</file>

<file path=customXml/itemProps2.xml><?xml version="1.0" encoding="utf-8"?>
<ds:datastoreItem xmlns:ds="http://schemas.openxmlformats.org/officeDocument/2006/customXml" ds:itemID="{68BC73D5-60A9-4FC2-8256-D4D171BCA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dc5c7-cbca-4a47-8141-8e56d40f9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2E210-70FD-4250-8BC5-2AD0284BF27B}">
  <ds:schemaRefs>
    <ds:schemaRef ds:uri="http://schemas.microsoft.com/sharepoint/events"/>
  </ds:schemaRefs>
</ds:datastoreItem>
</file>

<file path=customXml/itemProps4.xml><?xml version="1.0" encoding="utf-8"?>
<ds:datastoreItem xmlns:ds="http://schemas.openxmlformats.org/officeDocument/2006/customXml" ds:itemID="{14F051EE-5DFD-4C9D-8900-412BC96CF0AD}">
  <ds:schemaRefs>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7c2dc5c7-cbca-4a47-8141-8e56d40f94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Igangværende</vt:lpstr>
      <vt:lpstr>Optag</vt:lpstr>
      <vt:lpstr>Ny og gammel ordning Detail</vt:lpstr>
      <vt:lpstr>Aftaleformer</vt:lpstr>
      <vt:lpstr>Årsoversigt </vt:lpstr>
    </vt:vector>
  </TitlesOfParts>
  <Company>Uddannelsesnævnet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UDD Bruger</dc:creator>
  <cp:lastModifiedBy>Mirlinda Sejfuli</cp:lastModifiedBy>
  <cp:lastPrinted>2015-10-15T11:36:50Z</cp:lastPrinted>
  <dcterms:created xsi:type="dcterms:W3CDTF">2007-12-19T11:42:50Z</dcterms:created>
  <dcterms:modified xsi:type="dcterms:W3CDTF">2017-09-15T07:59:08Z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0x0101002A54149EEF38C046B785C0BA749EB0EA00D433173BC1C19443A74F5A268A9F2069</vt:lpwstr>
  </property>
  <property fmtid="{D5CDD505-2E9C-101B-9397-08002B2CF9AE}" pid="3" name="_dlc_DocIdItemGuid">
    <vt:lpwstr>012051e0-d4f0-48f5-9714-54d3db4b3949</vt:lpwstr>
  </property>
  <property fmtid="{D5CDD505-2E9C-101B-9397-08002B2CF9AE}" pid="4" name="TaxKeywordTaxHTField">
    <vt:lpwstr/>
  </property>
  <property fmtid="{D5CDD505-2E9C-101B-9397-08002B2CF9AE}" pid="5" name="TaxKeyword">
    <vt:lpwstr/>
  </property>
  <property fmtid="{D5CDD505-2E9C-101B-9397-08002B2CF9AE}" pid="6" name="TaxCatchAll">
    <vt:lpwstr/>
  </property>
</Properties>
</file>